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F:\grups de treball\laboral\27.- CALENDARIOS LABORALES\2025_Calendarios\"/>
    </mc:Choice>
  </mc:AlternateContent>
  <xr:revisionPtr revIDLastSave="0" documentId="13_ncr:1_{2C10049B-1051-4B37-BFD4-FF2112CACE33}" xr6:coauthVersionLast="47" xr6:coauthVersionMax="47" xr10:uidLastSave="{00000000-0000-0000-0000-000000000000}"/>
  <bookViews>
    <workbookView xWindow="-120" yWindow="-120" windowWidth="29040" windowHeight="15720" tabRatio="788" xr2:uid="{00000000-000D-0000-FFFF-FFFF00000000}"/>
  </bookViews>
  <sheets>
    <sheet name="Calendario" sheetId="27" r:id="rId1"/>
    <sheet name="Enero" sheetId="14" state="veryHidden" r:id="rId2"/>
    <sheet name="Febrero" sheetId="15" state="veryHidden" r:id="rId3"/>
    <sheet name="Marzo" sheetId="16" state="veryHidden" r:id="rId4"/>
    <sheet name="Abril" sheetId="17" state="veryHidden" r:id="rId5"/>
    <sheet name="Mayo" sheetId="18" state="veryHidden" r:id="rId6"/>
    <sheet name="Junio" sheetId="19" state="veryHidden" r:id="rId7"/>
    <sheet name="Julio" sheetId="20" state="veryHidden" r:id="rId8"/>
    <sheet name="Agosto" sheetId="21" state="veryHidden" r:id="rId9"/>
    <sheet name="Septiembre" sheetId="22" state="veryHidden" r:id="rId10"/>
    <sheet name="Octubre" sheetId="23" state="veryHidden" r:id="rId11"/>
    <sheet name="Noviembre" sheetId="24" state="veryHidden" r:id="rId12"/>
    <sheet name="Diciembre" sheetId="25" state="veryHidden" r:id="rId13"/>
    <sheet name="Días festivos" sheetId="26" state="veryHidden" r:id="rId14"/>
  </sheets>
  <definedNames>
    <definedName name="_xlnm.Print_Area" localSheetId="4">Abril!$A$1:$I$19</definedName>
    <definedName name="_xlnm.Print_Area" localSheetId="8">Agosto!$A$1:$I$19</definedName>
    <definedName name="_xlnm.Print_Area" localSheetId="0">Calendario!$A$2:$AI$44</definedName>
    <definedName name="_xlnm.Print_Area" localSheetId="12">Diciembre!$A$1:$I$19</definedName>
    <definedName name="_xlnm.Print_Area" localSheetId="1">Enero!$A$1:$I$19</definedName>
    <definedName name="_xlnm.Print_Area" localSheetId="2">Febrero!$A$1:$I$19</definedName>
    <definedName name="_xlnm.Print_Area" localSheetId="7">Julio!$A$1:$I$19</definedName>
    <definedName name="_xlnm.Print_Area" localSheetId="6">Junio!$A$1:$I$19</definedName>
    <definedName name="_xlnm.Print_Area" localSheetId="3">Marzo!$A$1:$I$19</definedName>
    <definedName name="_xlnm.Print_Area" localSheetId="5">Mayo!$A$1:$I$19</definedName>
    <definedName name="_xlnm.Print_Area" localSheetId="11">Noviembre!$A$1:$I$19</definedName>
    <definedName name="_xlnm.Print_Area" localSheetId="10">Octubre!$A$1:$I$19</definedName>
    <definedName name="_xlnm.Print_Area" localSheetId="9">Septiembre!$A$1:$I$19</definedName>
    <definedName name="CalYear">Calendario!$R$6</definedName>
    <definedName name="Días">{0,1,2,3,4,5,6} + {0;1;2;3;4;5}*7</definedName>
    <definedName name="DiasCategorias">#REF!</definedName>
    <definedName name="FechaInicio">#REF!</definedName>
    <definedName name="InicioDeLaSemana">Calendario!$I$6</definedName>
    <definedName name="MayoLunes">SUM((WEEKDAY(DATE(CalYear,5,(ROW(INDIRECT("1:"&amp;DAY(DATE(CalYear,5+1,0)))))))=2)*1)</definedName>
    <definedName name="MostrarDíasFestivos">Calendario!$I$7</definedName>
    <definedName name="MostrarFestivosObservados">Calendario!$I$9</definedName>
    <definedName name="Observado">Calendario!$I$8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12" i="27" l="1"/>
  <c r="B20" i="27"/>
  <c r="F6" i="26"/>
  <c r="F7" i="26"/>
  <c r="F8" i="26"/>
  <c r="F9" i="26"/>
  <c r="F10" i="26"/>
  <c r="F11" i="26"/>
  <c r="F12" i="26"/>
  <c r="F13" i="26"/>
  <c r="F14" i="26"/>
  <c r="F15" i="26"/>
  <c r="F16" i="26"/>
  <c r="F18" i="26"/>
  <c r="F19" i="26"/>
  <c r="F20" i="26"/>
  <c r="F21" i="26"/>
  <c r="F22" i="26"/>
  <c r="F23" i="26"/>
  <c r="F24" i="26"/>
  <c r="F25" i="26"/>
  <c r="F26" i="26"/>
  <c r="F27" i="26"/>
  <c r="F28" i="26"/>
  <c r="F30" i="26"/>
  <c r="F31" i="26"/>
  <c r="F32" i="26"/>
  <c r="F33" i="26"/>
  <c r="F34" i="26"/>
  <c r="F35" i="26"/>
  <c r="F36" i="26"/>
  <c r="F37" i="26"/>
  <c r="F38" i="26"/>
  <c r="F39" i="26"/>
  <c r="F40" i="26"/>
  <c r="F42" i="26"/>
  <c r="F43" i="26"/>
  <c r="F44" i="26"/>
  <c r="F45" i="26"/>
  <c r="F46" i="26"/>
  <c r="F47" i="26"/>
  <c r="F48" i="26"/>
  <c r="F49" i="26"/>
  <c r="F50" i="26"/>
  <c r="F51" i="26"/>
  <c r="F52" i="26"/>
  <c r="F54" i="26"/>
  <c r="F55" i="26"/>
  <c r="F56" i="26"/>
  <c r="F57" i="26"/>
  <c r="F58" i="26"/>
  <c r="F59" i="26"/>
  <c r="F60" i="26"/>
  <c r="F61" i="26"/>
  <c r="F62" i="26"/>
  <c r="F63" i="26"/>
  <c r="F64" i="26"/>
  <c r="F66" i="26"/>
  <c r="F67" i="26"/>
  <c r="F68" i="26"/>
  <c r="F69" i="26"/>
  <c r="F70" i="26"/>
  <c r="F71" i="26"/>
  <c r="F72" i="26"/>
  <c r="F73" i="26"/>
  <c r="F74" i="26"/>
  <c r="F75" i="26"/>
  <c r="F76" i="26"/>
  <c r="F78" i="26"/>
  <c r="F79" i="26"/>
  <c r="F80" i="26"/>
  <c r="F81" i="26"/>
  <c r="F82" i="26"/>
  <c r="F83" i="26"/>
  <c r="F84" i="26"/>
  <c r="F85" i="26"/>
  <c r="F86" i="26"/>
  <c r="F87" i="26"/>
  <c r="F88" i="26"/>
  <c r="F90" i="26"/>
  <c r="F91" i="26"/>
  <c r="F92" i="26"/>
  <c r="F93" i="26"/>
  <c r="F94" i="26"/>
  <c r="F95" i="26"/>
  <c r="F96" i="26"/>
  <c r="F97" i="26"/>
  <c r="F98" i="26"/>
  <c r="F99" i="26"/>
  <c r="F100" i="26"/>
  <c r="F101" i="26"/>
  <c r="F103" i="26"/>
  <c r="F104" i="26"/>
  <c r="F105" i="26"/>
  <c r="F106" i="26"/>
  <c r="F107" i="26"/>
  <c r="F108" i="26"/>
  <c r="F109" i="26"/>
  <c r="F110" i="26"/>
  <c r="F111" i="26"/>
  <c r="F112" i="26"/>
  <c r="F113" i="26"/>
  <c r="F115" i="26"/>
  <c r="F116" i="26"/>
  <c r="F117" i="26"/>
  <c r="F118" i="26"/>
  <c r="F119" i="26"/>
  <c r="F120" i="26"/>
  <c r="F121" i="26"/>
  <c r="F122" i="26"/>
  <c r="F123" i="26"/>
  <c r="F124" i="26"/>
  <c r="F125" i="26"/>
  <c r="F127" i="26"/>
  <c r="F128" i="26"/>
  <c r="F129" i="26"/>
  <c r="F130" i="26"/>
  <c r="F131" i="26"/>
  <c r="F132" i="26"/>
  <c r="F133" i="26"/>
  <c r="F134" i="26"/>
  <c r="F135" i="26"/>
  <c r="F136" i="26"/>
  <c r="F137" i="26"/>
  <c r="F139" i="26"/>
  <c r="F140" i="26"/>
  <c r="F141" i="26"/>
  <c r="F142" i="26"/>
  <c r="F143" i="26"/>
  <c r="F144" i="26"/>
  <c r="F145" i="26"/>
  <c r="F146" i="26"/>
  <c r="F147" i="26"/>
  <c r="F148" i="26"/>
  <c r="F149" i="26"/>
  <c r="F150" i="26"/>
  <c r="F152" i="26"/>
  <c r="F153" i="26"/>
  <c r="F154" i="26"/>
  <c r="F155" i="26"/>
  <c r="F156" i="26"/>
  <c r="F157" i="26"/>
  <c r="F158" i="26"/>
  <c r="F159" i="26"/>
  <c r="F160" i="26"/>
  <c r="F161" i="26"/>
  <c r="F162" i="26"/>
  <c r="F163" i="26"/>
  <c r="F165" i="26"/>
  <c r="F166" i="26"/>
  <c r="F167" i="26"/>
  <c r="F168" i="26"/>
  <c r="F169" i="26"/>
  <c r="F170" i="26"/>
  <c r="F171" i="26"/>
  <c r="F172" i="26"/>
  <c r="F173" i="26"/>
  <c r="F174" i="26"/>
  <c r="F175" i="26"/>
  <c r="F177" i="26"/>
  <c r="F178" i="26"/>
  <c r="F179" i="26"/>
  <c r="F180" i="26"/>
  <c r="F181" i="26"/>
  <c r="F182" i="26"/>
  <c r="F183" i="26"/>
  <c r="F184" i="26"/>
  <c r="F185" i="26"/>
  <c r="F186" i="26"/>
  <c r="F187" i="26"/>
  <c r="F189" i="26"/>
  <c r="F190" i="26"/>
  <c r="F191" i="26"/>
  <c r="F192" i="26"/>
  <c r="F193" i="26"/>
  <c r="F194" i="26"/>
  <c r="F195" i="26"/>
  <c r="F196" i="26"/>
  <c r="F197" i="26"/>
  <c r="F198" i="26"/>
  <c r="F199" i="26"/>
  <c r="F201" i="26"/>
  <c r="F202" i="26"/>
  <c r="F203" i="26"/>
  <c r="F204" i="26"/>
  <c r="F205" i="26"/>
  <c r="F206" i="26"/>
  <c r="F207" i="26"/>
  <c r="F208" i="26"/>
  <c r="F209" i="26"/>
  <c r="F210" i="26"/>
  <c r="F211" i="26"/>
  <c r="F213" i="26"/>
  <c r="F214" i="26"/>
  <c r="F215" i="26"/>
  <c r="F216" i="26"/>
  <c r="F217" i="26"/>
  <c r="F218" i="26"/>
  <c r="F219" i="26"/>
  <c r="F220" i="26"/>
  <c r="F221" i="26"/>
  <c r="F222" i="26"/>
  <c r="F223" i="26"/>
  <c r="F225" i="26"/>
  <c r="F226" i="26"/>
  <c r="F227" i="26"/>
  <c r="F228" i="26"/>
  <c r="F229" i="26"/>
  <c r="F230" i="26"/>
  <c r="F231" i="26"/>
  <c r="F232" i="26"/>
  <c r="F233" i="26"/>
  <c r="F234" i="26"/>
  <c r="F235" i="26"/>
  <c r="E147" i="26"/>
  <c r="J11" i="27"/>
  <c r="B11" i="27"/>
  <c r="E52" i="26" l="1"/>
  <c r="E234" i="26"/>
  <c r="E149" i="26"/>
  <c r="E222" i="26"/>
  <c r="E210" i="26"/>
  <c r="E162" i="26"/>
  <c r="E112" i="26"/>
  <c r="E124" i="26"/>
  <c r="E116" i="26"/>
  <c r="E190" i="26"/>
  <c r="E92" i="26"/>
  <c r="E142" i="26"/>
  <c r="E216" i="26"/>
  <c r="E204" i="26"/>
  <c r="E155" i="26"/>
  <c r="E69" i="26"/>
  <c r="E131" i="26"/>
  <c r="E181" i="26"/>
  <c r="E82" i="26"/>
  <c r="E107" i="26"/>
  <c r="E120" i="26"/>
  <c r="E206" i="26"/>
  <c r="E230" i="26"/>
  <c r="E83" i="26"/>
  <c r="E94" i="26"/>
  <c r="E157" i="26"/>
  <c r="E58" i="26"/>
  <c r="E108" i="26"/>
  <c r="E60" i="26"/>
  <c r="E12" i="26"/>
  <c r="E24" i="26"/>
  <c r="E36" i="26"/>
  <c r="E72" i="26"/>
  <c r="E171" i="26"/>
  <c r="E199" i="26"/>
  <c r="E101" i="26"/>
  <c r="E56" i="26"/>
  <c r="E80" i="26"/>
  <c r="E68" i="26"/>
  <c r="E91" i="26"/>
  <c r="E167" i="26"/>
  <c r="E179" i="26"/>
  <c r="E129" i="26"/>
  <c r="E228" i="26"/>
  <c r="E141" i="26"/>
  <c r="E215" i="26"/>
  <c r="E203" i="26"/>
  <c r="E154" i="26"/>
  <c r="E105" i="26"/>
  <c r="E118" i="26"/>
  <c r="E10" i="26"/>
  <c r="E22" i="26"/>
  <c r="E33" i="26"/>
  <c r="E193" i="26"/>
  <c r="E45" i="26"/>
  <c r="E57" i="26"/>
  <c r="E81" i="26"/>
  <c r="E70" i="26"/>
  <c r="E93" i="26"/>
  <c r="E168" i="26"/>
  <c r="E180" i="26"/>
  <c r="E130" i="26"/>
  <c r="E229" i="26"/>
  <c r="E143" i="26"/>
  <c r="E217" i="26"/>
  <c r="E205" i="26"/>
  <c r="E156" i="26"/>
  <c r="E106" i="26"/>
  <c r="E119" i="26"/>
  <c r="E11" i="26"/>
  <c r="E23" i="26"/>
  <c r="E34" i="26"/>
  <c r="E194" i="26"/>
  <c r="E47" i="26"/>
  <c r="E59" i="26"/>
  <c r="E84" i="26"/>
  <c r="E71" i="26"/>
  <c r="E95" i="26"/>
  <c r="E169" i="26"/>
  <c r="E183" i="26"/>
  <c r="E133" i="26"/>
  <c r="E231" i="26"/>
  <c r="E145" i="26"/>
  <c r="E219" i="26"/>
  <c r="E207" i="26"/>
  <c r="E158" i="26"/>
  <c r="E109" i="26"/>
  <c r="E121" i="26"/>
  <c r="E13" i="26"/>
  <c r="E25" i="26"/>
  <c r="E37" i="26"/>
  <c r="E195" i="26"/>
  <c r="E48" i="26"/>
  <c r="E61" i="26"/>
  <c r="E85" i="26"/>
  <c r="E73" i="26"/>
  <c r="E97" i="26"/>
  <c r="E172" i="26"/>
  <c r="E184" i="26"/>
  <c r="E134" i="26"/>
  <c r="E232" i="26"/>
  <c r="E146" i="26"/>
  <c r="E220" i="26"/>
  <c r="E208" i="26"/>
  <c r="E160" i="26"/>
  <c r="E110" i="26"/>
  <c r="E122" i="26"/>
  <c r="E14" i="26"/>
  <c r="E26" i="26"/>
  <c r="E38" i="26"/>
  <c r="E196" i="26"/>
  <c r="E49" i="26"/>
  <c r="E62" i="26"/>
  <c r="E86" i="26"/>
  <c r="E74" i="26"/>
  <c r="E98" i="26"/>
  <c r="E173" i="26"/>
  <c r="E185" i="26"/>
  <c r="E135" i="26"/>
  <c r="E233" i="26"/>
  <c r="E148" i="26"/>
  <c r="E221" i="26"/>
  <c r="E209" i="26"/>
  <c r="E161" i="26"/>
  <c r="E111" i="26"/>
  <c r="E123" i="26"/>
  <c r="E16" i="26"/>
  <c r="E28" i="26"/>
  <c r="E40" i="26"/>
  <c r="E198" i="26"/>
  <c r="E51" i="26"/>
  <c r="E64" i="26"/>
  <c r="E88" i="26"/>
  <c r="E76" i="26"/>
  <c r="E100" i="26"/>
  <c r="E175" i="26"/>
  <c r="E187" i="26"/>
  <c r="E137" i="26"/>
  <c r="E235" i="26"/>
  <c r="E150" i="26"/>
  <c r="E223" i="26"/>
  <c r="E211" i="26"/>
  <c r="E163" i="26"/>
  <c r="E113" i="26"/>
  <c r="E125" i="26"/>
  <c r="E7" i="26"/>
  <c r="E21" i="26"/>
  <c r="E96" i="26"/>
  <c r="E159" i="26"/>
  <c r="E153" i="26"/>
  <c r="E226" i="26"/>
  <c r="E182" i="26"/>
  <c r="E132" i="26"/>
  <c r="E31" i="26"/>
  <c r="E191" i="26"/>
  <c r="E43" i="26"/>
  <c r="E55" i="26"/>
  <c r="E79" i="26"/>
  <c r="E67" i="26"/>
  <c r="E166" i="26"/>
  <c r="E178" i="26"/>
  <c r="E128" i="26"/>
  <c r="E227" i="26"/>
  <c r="E140" i="26"/>
  <c r="E214" i="26"/>
  <c r="E202" i="26"/>
  <c r="E104" i="26"/>
  <c r="E117" i="26"/>
  <c r="E9" i="26"/>
  <c r="E20" i="26"/>
  <c r="E32" i="26"/>
  <c r="E192" i="26"/>
  <c r="E44" i="26"/>
  <c r="E144" i="26"/>
  <c r="E218" i="26"/>
  <c r="E35" i="26"/>
  <c r="E46" i="26"/>
  <c r="E170" i="26"/>
  <c r="E15" i="26"/>
  <c r="E27" i="26"/>
  <c r="E39" i="26"/>
  <c r="E197" i="26"/>
  <c r="E50" i="26"/>
  <c r="E63" i="26"/>
  <c r="E87" i="26"/>
  <c r="E75" i="26"/>
  <c r="E99" i="26"/>
  <c r="E6" i="26"/>
  <c r="E18" i="26"/>
  <c r="E30" i="26"/>
  <c r="E189" i="26"/>
  <c r="E42" i="26"/>
  <c r="E54" i="26"/>
  <c r="E78" i="26"/>
  <c r="E66" i="26"/>
  <c r="E90" i="26"/>
  <c r="E165" i="26"/>
  <c r="E177" i="26"/>
  <c r="E127" i="26"/>
  <c r="E225" i="26"/>
  <c r="E139" i="26"/>
  <c r="E213" i="26"/>
  <c r="E201" i="26"/>
  <c r="E152" i="26"/>
  <c r="E103" i="26"/>
  <c r="E115" i="26"/>
  <c r="E8" i="26"/>
  <c r="E19" i="26"/>
  <c r="E174" i="26"/>
  <c r="E186" i="26"/>
  <c r="E136" i="26"/>
  <c r="B114" i="26"/>
  <c r="F114" i="26" s="1"/>
  <c r="B102" i="26"/>
  <c r="F102" i="26" s="1"/>
  <c r="B151" i="26"/>
  <c r="B200" i="26"/>
  <c r="B212" i="26"/>
  <c r="B138" i="26"/>
  <c r="B224" i="26"/>
  <c r="B126" i="26"/>
  <c r="F126" i="26" s="1"/>
  <c r="B176" i="26"/>
  <c r="B164" i="26"/>
  <c r="B89" i="26"/>
  <c r="B65" i="26"/>
  <c r="B77" i="26"/>
  <c r="B53" i="26"/>
  <c r="B41" i="26"/>
  <c r="B188" i="26"/>
  <c r="F188" i="26" s="1"/>
  <c r="B29" i="26"/>
  <c r="F29" i="26" s="1"/>
  <c r="B17" i="26"/>
  <c r="F17" i="26" s="1"/>
  <c r="B5" i="26"/>
  <c r="F5" i="26" s="1"/>
  <c r="E53" i="26" l="1"/>
  <c r="F53" i="26"/>
  <c r="E77" i="26"/>
  <c r="F77" i="26"/>
  <c r="E212" i="26"/>
  <c r="F212" i="26"/>
  <c r="E138" i="26"/>
  <c r="F138" i="26"/>
  <c r="E65" i="26"/>
  <c r="F65" i="26"/>
  <c r="E200" i="26"/>
  <c r="F200" i="26"/>
  <c r="E89" i="26"/>
  <c r="F89" i="26"/>
  <c r="E151" i="26"/>
  <c r="F151" i="26"/>
  <c r="E164" i="26"/>
  <c r="F164" i="26"/>
  <c r="E176" i="26"/>
  <c r="F176" i="26"/>
  <c r="E41" i="26"/>
  <c r="F41" i="26"/>
  <c r="E224" i="26"/>
  <c r="F224" i="26"/>
  <c r="E126" i="26"/>
  <c r="B4" i="25" l="1"/>
  <c r="B4" i="24"/>
  <c r="B4" i="23"/>
  <c r="B4" i="22"/>
  <c r="B4" i="21"/>
  <c r="B4" i="20"/>
  <c r="B4" i="19"/>
  <c r="B4" i="18"/>
  <c r="B4" i="17"/>
  <c r="B4" i="16"/>
  <c r="B4" i="15"/>
  <c r="B15" i="25" l="1" a="1"/>
  <c r="C15" i="25" s="1"/>
  <c r="B13" i="25" a="1"/>
  <c r="G13" i="25" s="1"/>
  <c r="B11" i="25" a="1"/>
  <c r="G11" i="25" s="1"/>
  <c r="B9" i="25" a="1"/>
  <c r="G9" i="25" s="1"/>
  <c r="B7" i="25" a="1"/>
  <c r="G7" i="25" s="1"/>
  <c r="B5" i="25" a="1"/>
  <c r="G5" i="25" s="1"/>
  <c r="B15" i="24" a="1"/>
  <c r="C15" i="24" s="1"/>
  <c r="B13" i="24" a="1"/>
  <c r="G13" i="24" s="1"/>
  <c r="B11" i="24" a="1"/>
  <c r="G11" i="24" s="1"/>
  <c r="B9" i="24" a="1"/>
  <c r="G9" i="24" s="1"/>
  <c r="B7" i="24" a="1"/>
  <c r="G7" i="24" s="1"/>
  <c r="B5" i="24" a="1"/>
  <c r="G5" i="24" s="1"/>
  <c r="B15" i="23" a="1"/>
  <c r="C15" i="23" s="1"/>
  <c r="B13" i="23" a="1"/>
  <c r="G13" i="23" s="1"/>
  <c r="B11" i="23" a="1"/>
  <c r="G11" i="23" s="1"/>
  <c r="B9" i="23" a="1"/>
  <c r="G9" i="23" s="1"/>
  <c r="B7" i="23" a="1"/>
  <c r="G7" i="23" s="1"/>
  <c r="B5" i="23" a="1"/>
  <c r="G5" i="23" s="1"/>
  <c r="B15" i="22" a="1"/>
  <c r="C15" i="22" s="1"/>
  <c r="B13" i="22" a="1"/>
  <c r="G13" i="22" s="1"/>
  <c r="B11" i="22" a="1"/>
  <c r="G11" i="22" s="1"/>
  <c r="B9" i="22" a="1"/>
  <c r="G9" i="22" s="1"/>
  <c r="B7" i="22" a="1"/>
  <c r="G7" i="22" s="1"/>
  <c r="B5" i="22" a="1"/>
  <c r="G5" i="22" s="1"/>
  <c r="B15" i="21" a="1"/>
  <c r="C15" i="21" s="1"/>
  <c r="B13" i="21" a="1"/>
  <c r="G13" i="21" s="1"/>
  <c r="B11" i="21" a="1"/>
  <c r="G11" i="21" s="1"/>
  <c r="B9" i="21" a="1"/>
  <c r="G9" i="21" s="1"/>
  <c r="B7" i="21" a="1"/>
  <c r="G7" i="21" s="1"/>
  <c r="B5" i="21" a="1"/>
  <c r="G5" i="21" s="1"/>
  <c r="B15" i="20" a="1"/>
  <c r="C15" i="20" s="1"/>
  <c r="B13" i="20" a="1"/>
  <c r="G13" i="20" s="1"/>
  <c r="B11" i="20" a="1"/>
  <c r="G11" i="20" s="1"/>
  <c r="B9" i="20" a="1"/>
  <c r="G9" i="20" s="1"/>
  <c r="B7" i="20" a="1"/>
  <c r="G7" i="20" s="1"/>
  <c r="B5" i="20" a="1"/>
  <c r="G5" i="20" s="1"/>
  <c r="B15" i="19" a="1"/>
  <c r="C15" i="19" s="1"/>
  <c r="B13" i="19" a="1"/>
  <c r="G13" i="19" s="1"/>
  <c r="B11" i="19" a="1"/>
  <c r="G11" i="19" s="1"/>
  <c r="B9" i="19" a="1"/>
  <c r="G9" i="19" s="1"/>
  <c r="B7" i="19" a="1"/>
  <c r="G7" i="19" s="1"/>
  <c r="B5" i="19" a="1"/>
  <c r="G5" i="19" s="1"/>
  <c r="B15" i="18" a="1"/>
  <c r="C15" i="18" s="1"/>
  <c r="B13" i="18" a="1"/>
  <c r="G13" i="18" s="1"/>
  <c r="B11" i="18" a="1"/>
  <c r="G11" i="18" s="1"/>
  <c r="B9" i="18" a="1"/>
  <c r="G9" i="18" s="1"/>
  <c r="B7" i="18" a="1"/>
  <c r="G7" i="18" s="1"/>
  <c r="B5" i="18" a="1"/>
  <c r="G5" i="18" s="1"/>
  <c r="B15" i="17" a="1"/>
  <c r="C15" i="17" s="1"/>
  <c r="B13" i="17" a="1"/>
  <c r="G13" i="17" s="1"/>
  <c r="B11" i="17" a="1"/>
  <c r="G11" i="17" s="1"/>
  <c r="B9" i="17" a="1"/>
  <c r="G9" i="17" s="1"/>
  <c r="B7" i="17" a="1"/>
  <c r="G7" i="17" s="1"/>
  <c r="B5" i="17" a="1"/>
  <c r="G5" i="17" s="1"/>
  <c r="B15" i="16" a="1"/>
  <c r="B15" i="16" s="1"/>
  <c r="B13" i="16" a="1"/>
  <c r="F13" i="16" s="1"/>
  <c r="B11" i="16" a="1"/>
  <c r="F11" i="16" s="1"/>
  <c r="B9" i="16" a="1"/>
  <c r="F9" i="16" s="1"/>
  <c r="B7" i="16" a="1"/>
  <c r="F7" i="16" s="1"/>
  <c r="B5" i="16" a="1"/>
  <c r="F5" i="16" s="1"/>
  <c r="B15" i="15" a="1"/>
  <c r="C15" i="15" s="1"/>
  <c r="B13" i="15" a="1"/>
  <c r="G13" i="15" s="1"/>
  <c r="B11" i="15" a="1"/>
  <c r="G11" i="15" s="1"/>
  <c r="B9" i="15" a="1"/>
  <c r="G9" i="15" s="1"/>
  <c r="B7" i="15" a="1"/>
  <c r="G7" i="15" s="1"/>
  <c r="B5" i="15" a="1"/>
  <c r="G5" i="15" s="1"/>
  <c r="B15" i="14" a="1"/>
  <c r="C15" i="14" s="1"/>
  <c r="B13" i="14" a="1"/>
  <c r="G13" i="14" s="1"/>
  <c r="B11" i="14" a="1"/>
  <c r="G11" i="14" s="1"/>
  <c r="B9" i="14" a="1"/>
  <c r="G9" i="14" s="1"/>
  <c r="B7" i="14" a="1"/>
  <c r="G7" i="14" s="1"/>
  <c r="B5" i="14" a="1"/>
  <c r="G5" i="14" s="1"/>
  <c r="B9" i="15" l="1"/>
  <c r="D9" i="24"/>
  <c r="D9" i="15"/>
  <c r="D13" i="14"/>
  <c r="H9" i="23"/>
  <c r="D9" i="20"/>
  <c r="H11" i="21"/>
  <c r="D5" i="17"/>
  <c r="H11" i="19"/>
  <c r="G7" i="16"/>
  <c r="H7" i="24"/>
  <c r="D9" i="23"/>
  <c r="C11" i="16"/>
  <c r="D9" i="16"/>
  <c r="H7" i="17"/>
  <c r="H9" i="19"/>
  <c r="H5" i="21"/>
  <c r="D5" i="15"/>
  <c r="F13" i="15"/>
  <c r="H9" i="20"/>
  <c r="D5" i="23"/>
  <c r="D13" i="23"/>
  <c r="H9" i="24"/>
  <c r="H7" i="25"/>
  <c r="D9" i="14"/>
  <c r="D7" i="15"/>
  <c r="H11" i="20"/>
  <c r="D9" i="21"/>
  <c r="H7" i="23"/>
  <c r="D9" i="25"/>
  <c r="D13" i="17"/>
  <c r="D5" i="24"/>
  <c r="D13" i="24"/>
  <c r="H9" i="25"/>
  <c r="C9" i="16"/>
  <c r="D9" i="19"/>
  <c r="D5" i="21"/>
  <c r="D13" i="21"/>
  <c r="D5" i="25"/>
  <c r="D13" i="25"/>
  <c r="H13" i="21"/>
  <c r="H5" i="16"/>
  <c r="D7" i="14"/>
  <c r="H9" i="14"/>
  <c r="H13" i="14"/>
  <c r="H5" i="15"/>
  <c r="F7" i="15"/>
  <c r="B11" i="15"/>
  <c r="H13" i="15"/>
  <c r="C5" i="16"/>
  <c r="H7" i="16"/>
  <c r="G9" i="16"/>
  <c r="D11" i="16"/>
  <c r="C13" i="16"/>
  <c r="H5" i="17"/>
  <c r="D11" i="17"/>
  <c r="H13" i="17"/>
  <c r="D7" i="19"/>
  <c r="D7" i="20"/>
  <c r="D7" i="21"/>
  <c r="H9" i="21"/>
  <c r="H5" i="23"/>
  <c r="D11" i="23"/>
  <c r="H13" i="23"/>
  <c r="H5" i="24"/>
  <c r="D11" i="24"/>
  <c r="H13" i="24"/>
  <c r="H5" i="25"/>
  <c r="D11" i="25"/>
  <c r="H13" i="25"/>
  <c r="H11" i="15"/>
  <c r="H7" i="14"/>
  <c r="H7" i="15"/>
  <c r="F9" i="15"/>
  <c r="D11" i="15"/>
  <c r="B13" i="15"/>
  <c r="D5" i="16"/>
  <c r="C7" i="16"/>
  <c r="H9" i="16"/>
  <c r="G11" i="16"/>
  <c r="D13" i="16"/>
  <c r="C15" i="16"/>
  <c r="D9" i="17"/>
  <c r="H11" i="17"/>
  <c r="D5" i="19"/>
  <c r="H7" i="19"/>
  <c r="D13" i="19"/>
  <c r="D5" i="20"/>
  <c r="H7" i="20"/>
  <c r="D13" i="20"/>
  <c r="H7" i="21"/>
  <c r="H11" i="23"/>
  <c r="H11" i="24"/>
  <c r="H11" i="25"/>
  <c r="H13" i="16"/>
  <c r="B7" i="15"/>
  <c r="H9" i="15"/>
  <c r="F11" i="15"/>
  <c r="D13" i="15"/>
  <c r="B15" i="15"/>
  <c r="G5" i="16"/>
  <c r="D7" i="16"/>
  <c r="H11" i="16"/>
  <c r="G13" i="16"/>
  <c r="D7" i="17"/>
  <c r="H9" i="17"/>
  <c r="H5" i="19"/>
  <c r="D11" i="19"/>
  <c r="H13" i="19"/>
  <c r="H5" i="20"/>
  <c r="D11" i="20"/>
  <c r="H13" i="20"/>
  <c r="D11" i="21"/>
  <c r="D7" i="23"/>
  <c r="D7" i="24"/>
  <c r="D7" i="25"/>
  <c r="E5" i="25"/>
  <c r="E9" i="25"/>
  <c r="E11" i="25"/>
  <c r="E13" i="25"/>
  <c r="B5" i="25"/>
  <c r="F5" i="25"/>
  <c r="B7" i="25"/>
  <c r="F7" i="25"/>
  <c r="B9" i="25"/>
  <c r="F9" i="25"/>
  <c r="B11" i="25"/>
  <c r="F11" i="25"/>
  <c r="B13" i="25"/>
  <c r="F13" i="25"/>
  <c r="B15" i="25"/>
  <c r="E7" i="25"/>
  <c r="C5" i="25"/>
  <c r="C7" i="25"/>
  <c r="C9" i="25"/>
  <c r="C11" i="25"/>
  <c r="C13" i="25"/>
  <c r="E5" i="24"/>
  <c r="E7" i="24"/>
  <c r="E11" i="24"/>
  <c r="E13" i="24"/>
  <c r="B5" i="24"/>
  <c r="F5" i="24"/>
  <c r="B7" i="24"/>
  <c r="F7" i="24"/>
  <c r="B9" i="24"/>
  <c r="F9" i="24"/>
  <c r="B11" i="24"/>
  <c r="F11" i="24"/>
  <c r="B13" i="24"/>
  <c r="F13" i="24"/>
  <c r="B15" i="24"/>
  <c r="E9" i="24"/>
  <c r="C5" i="24"/>
  <c r="C7" i="24"/>
  <c r="C9" i="24"/>
  <c r="C11" i="24"/>
  <c r="C13" i="24"/>
  <c r="E5" i="23"/>
  <c r="E9" i="23"/>
  <c r="E11" i="23"/>
  <c r="E13" i="23"/>
  <c r="B5" i="23"/>
  <c r="F5" i="23"/>
  <c r="B7" i="23"/>
  <c r="F7" i="23"/>
  <c r="B9" i="23"/>
  <c r="F9" i="23"/>
  <c r="B11" i="23"/>
  <c r="F11" i="23"/>
  <c r="B13" i="23"/>
  <c r="F13" i="23"/>
  <c r="B15" i="23"/>
  <c r="E7" i="23"/>
  <c r="C5" i="23"/>
  <c r="C7" i="23"/>
  <c r="C9" i="23"/>
  <c r="C11" i="23"/>
  <c r="C13" i="23"/>
  <c r="E11" i="22"/>
  <c r="E13" i="22"/>
  <c r="B5" i="22"/>
  <c r="B7" i="22"/>
  <c r="B9" i="22"/>
  <c r="B11" i="22"/>
  <c r="B13" i="22"/>
  <c r="F13" i="22"/>
  <c r="D5" i="22"/>
  <c r="H5" i="22"/>
  <c r="D7" i="22"/>
  <c r="H7" i="22"/>
  <c r="D9" i="22"/>
  <c r="H9" i="22"/>
  <c r="D11" i="22"/>
  <c r="H11" i="22"/>
  <c r="D13" i="22"/>
  <c r="H13" i="22"/>
  <c r="E5" i="22"/>
  <c r="E7" i="22"/>
  <c r="E9" i="22"/>
  <c r="F5" i="22"/>
  <c r="F7" i="22"/>
  <c r="F9" i="22"/>
  <c r="F11" i="22"/>
  <c r="B15" i="22"/>
  <c r="C5" i="22"/>
  <c r="C7" i="22"/>
  <c r="C9" i="22"/>
  <c r="C11" i="22"/>
  <c r="C13" i="22"/>
  <c r="E5" i="21"/>
  <c r="E9" i="21"/>
  <c r="E11" i="21"/>
  <c r="B5" i="21"/>
  <c r="F5" i="21"/>
  <c r="B7" i="21"/>
  <c r="F7" i="21"/>
  <c r="B9" i="21"/>
  <c r="F9" i="21"/>
  <c r="B11" i="21"/>
  <c r="F11" i="21"/>
  <c r="B13" i="21"/>
  <c r="F13" i="21"/>
  <c r="B15" i="21"/>
  <c r="E7" i="21"/>
  <c r="E13" i="21"/>
  <c r="C5" i="21"/>
  <c r="C7" i="21"/>
  <c r="C9" i="21"/>
  <c r="C11" i="21"/>
  <c r="C13" i="21"/>
  <c r="E5" i="20"/>
  <c r="E9" i="20"/>
  <c r="E11" i="20"/>
  <c r="E13" i="20"/>
  <c r="B5" i="20"/>
  <c r="F5" i="20"/>
  <c r="B7" i="20"/>
  <c r="F7" i="20"/>
  <c r="B9" i="20"/>
  <c r="F9" i="20"/>
  <c r="B11" i="20"/>
  <c r="F11" i="20"/>
  <c r="B13" i="20"/>
  <c r="F13" i="20"/>
  <c r="B15" i="20"/>
  <c r="E7" i="20"/>
  <c r="C5" i="20"/>
  <c r="C7" i="20"/>
  <c r="C9" i="20"/>
  <c r="C11" i="20"/>
  <c r="C13" i="20"/>
  <c r="E5" i="19"/>
  <c r="E9" i="19"/>
  <c r="E11" i="19"/>
  <c r="E13" i="19"/>
  <c r="B5" i="19"/>
  <c r="F5" i="19"/>
  <c r="B7" i="19"/>
  <c r="F7" i="19"/>
  <c r="B9" i="19"/>
  <c r="F9" i="19"/>
  <c r="B11" i="19"/>
  <c r="F11" i="19"/>
  <c r="B13" i="19"/>
  <c r="F13" i="19"/>
  <c r="B15" i="19"/>
  <c r="E7" i="19"/>
  <c r="C5" i="19"/>
  <c r="C7" i="19"/>
  <c r="C9" i="19"/>
  <c r="C11" i="19"/>
  <c r="C13" i="19"/>
  <c r="E5" i="18"/>
  <c r="E9" i="18"/>
  <c r="E11" i="18"/>
  <c r="D5" i="18"/>
  <c r="H5" i="18"/>
  <c r="D7" i="18"/>
  <c r="H7" i="18"/>
  <c r="D9" i="18"/>
  <c r="H9" i="18"/>
  <c r="D11" i="18"/>
  <c r="H11" i="18"/>
  <c r="D13" i="18"/>
  <c r="H13" i="18"/>
  <c r="E7" i="18"/>
  <c r="E13" i="18"/>
  <c r="B5" i="18"/>
  <c r="F5" i="18"/>
  <c r="B7" i="18"/>
  <c r="F7" i="18"/>
  <c r="B9" i="18"/>
  <c r="F9" i="18"/>
  <c r="B11" i="18"/>
  <c r="F11" i="18"/>
  <c r="B13" i="18"/>
  <c r="F13" i="18"/>
  <c r="B15" i="18"/>
  <c r="C5" i="18"/>
  <c r="C7" i="18"/>
  <c r="C9" i="18"/>
  <c r="C11" i="18"/>
  <c r="C13" i="18"/>
  <c r="E7" i="17"/>
  <c r="E9" i="17"/>
  <c r="E11" i="17"/>
  <c r="B5" i="17"/>
  <c r="F5" i="17"/>
  <c r="B7" i="17"/>
  <c r="F7" i="17"/>
  <c r="B9" i="17"/>
  <c r="F9" i="17"/>
  <c r="B11" i="17"/>
  <c r="F11" i="17"/>
  <c r="B13" i="17"/>
  <c r="F13" i="17"/>
  <c r="B15" i="17"/>
  <c r="E5" i="17"/>
  <c r="E13" i="17"/>
  <c r="C5" i="17"/>
  <c r="C7" i="17"/>
  <c r="C9" i="17"/>
  <c r="C11" i="17"/>
  <c r="C13" i="17"/>
  <c r="E7" i="16"/>
  <c r="E9" i="16"/>
  <c r="E11" i="16"/>
  <c r="E5" i="16"/>
  <c r="E13" i="16"/>
  <c r="B5" i="16"/>
  <c r="B7" i="16"/>
  <c r="B9" i="16"/>
  <c r="B11" i="16"/>
  <c r="B13" i="16"/>
  <c r="E5" i="15"/>
  <c r="E7" i="15"/>
  <c r="E9" i="15"/>
  <c r="E11" i="15"/>
  <c r="E13" i="15"/>
  <c r="B5" i="15"/>
  <c r="F5" i="15"/>
  <c r="C5" i="15"/>
  <c r="C7" i="15"/>
  <c r="C9" i="15"/>
  <c r="C11" i="15"/>
  <c r="C13" i="15"/>
  <c r="E5" i="14"/>
  <c r="E7" i="14"/>
  <c r="E9" i="14"/>
  <c r="E13" i="14"/>
  <c r="D5" i="14"/>
  <c r="H5" i="14"/>
  <c r="D11" i="14"/>
  <c r="H11" i="14"/>
  <c r="E11" i="14"/>
  <c r="B5" i="14"/>
  <c r="F5" i="14"/>
  <c r="B7" i="14"/>
  <c r="F7" i="14"/>
  <c r="B9" i="14"/>
  <c r="F9" i="14"/>
  <c r="B11" i="14"/>
  <c r="F11" i="14"/>
  <c r="B13" i="14"/>
  <c r="F13" i="14"/>
  <c r="B15" i="14"/>
  <c r="C5" i="14"/>
  <c r="C4" i="14" s="1"/>
  <c r="C7" i="14"/>
  <c r="C9" i="14"/>
  <c r="C11" i="14"/>
  <c r="C13" i="14"/>
  <c r="Z29" i="27"/>
  <c r="R29" i="27"/>
  <c r="J29" i="27"/>
  <c r="B29" i="27"/>
  <c r="Z20" i="27"/>
  <c r="R20" i="27"/>
  <c r="J20" i="27"/>
  <c r="Z11" i="27"/>
  <c r="Z12" i="27" s="1"/>
  <c r="R11" i="27"/>
  <c r="J18" i="27" l="1" a="1"/>
  <c r="J17" i="27" a="1"/>
  <c r="J16" i="27" a="1"/>
  <c r="J15" i="27" a="1"/>
  <c r="J14" i="27" a="1"/>
  <c r="J13" i="27" a="1"/>
  <c r="J30" i="27"/>
  <c r="J33" i="27" a="1"/>
  <c r="J35" i="27" a="1"/>
  <c r="J32" i="27" a="1"/>
  <c r="J36" i="27" a="1"/>
  <c r="J34" i="27" a="1"/>
  <c r="J31" i="27" a="1"/>
  <c r="J23" i="27" a="1"/>
  <c r="J22" i="27" a="1"/>
  <c r="J27" i="27" a="1"/>
  <c r="J24" i="27" a="1"/>
  <c r="J26" i="27" a="1"/>
  <c r="J25" i="27" a="1"/>
  <c r="R18" i="27" a="1"/>
  <c r="R17" i="27" a="1"/>
  <c r="R16" i="27" a="1"/>
  <c r="R15" i="27" a="1"/>
  <c r="R14" i="27" a="1"/>
  <c r="R13" i="27" a="1"/>
  <c r="R21" i="27"/>
  <c r="R22" i="27" a="1"/>
  <c r="R27" i="27" a="1"/>
  <c r="R26" i="27" a="1"/>
  <c r="R25" i="27" a="1"/>
  <c r="R24" i="27" a="1"/>
  <c r="R23" i="27" a="1"/>
  <c r="R30" i="27"/>
  <c r="R36" i="27" a="1"/>
  <c r="R35" i="27" a="1"/>
  <c r="R34" i="27" a="1"/>
  <c r="R33" i="27" a="1"/>
  <c r="R32" i="27" a="1"/>
  <c r="R31" i="27" a="1"/>
  <c r="Z18" i="27" a="1"/>
  <c r="Z17" i="27" a="1"/>
  <c r="Z16" i="27" a="1"/>
  <c r="Z15" i="27" a="1"/>
  <c r="Z14" i="27" a="1"/>
  <c r="Z13" i="27" a="1"/>
  <c r="Z21" i="27"/>
  <c r="Z27" i="27" a="1"/>
  <c r="Z26" i="27" a="1"/>
  <c r="Z25" i="27" a="1"/>
  <c r="Z24" i="27" a="1"/>
  <c r="Z23" i="27" a="1"/>
  <c r="Z22" i="27" a="1"/>
  <c r="Z30" i="27"/>
  <c r="Z36" i="27" a="1"/>
  <c r="Z35" i="27" a="1"/>
  <c r="Z34" i="27" a="1"/>
  <c r="Z33" i="27" a="1"/>
  <c r="Z32" i="27" a="1"/>
  <c r="Z31" i="27" a="1"/>
  <c r="B18" i="27" a="1"/>
  <c r="B15" i="27" a="1"/>
  <c r="B16" i="27" a="1"/>
  <c r="B13" i="27" a="1"/>
  <c r="B17" i="27" a="1"/>
  <c r="B14" i="27" a="1"/>
  <c r="B27" i="27" a="1"/>
  <c r="B26" i="27" a="1"/>
  <c r="B25" i="27" a="1"/>
  <c r="B24" i="27" a="1"/>
  <c r="B22" i="27" a="1"/>
  <c r="B23" i="27" a="1"/>
  <c r="B36" i="27" a="1"/>
  <c r="B35" i="27" a="1"/>
  <c r="B34" i="27" a="1"/>
  <c r="B33" i="27" a="1"/>
  <c r="B32" i="27" a="1"/>
  <c r="B31" i="27" a="1"/>
  <c r="J12" i="27"/>
  <c r="R12" i="27"/>
  <c r="B30" i="27"/>
  <c r="B21" i="27"/>
  <c r="J21" i="27"/>
  <c r="B12" i="27"/>
  <c r="E17" i="26" l="1"/>
  <c r="C33" i="27"/>
  <c r="B33" i="27"/>
  <c r="H33" i="27"/>
  <c r="E33" i="27"/>
  <c r="G33" i="27"/>
  <c r="D33" i="27"/>
  <c r="F33" i="27"/>
  <c r="F23" i="27"/>
  <c r="G23" i="27"/>
  <c r="C23" i="27"/>
  <c r="H23" i="27"/>
  <c r="B23" i="27"/>
  <c r="D23" i="27"/>
  <c r="E23" i="27"/>
  <c r="C26" i="27"/>
  <c r="H26" i="27"/>
  <c r="D26" i="27"/>
  <c r="E26" i="27"/>
  <c r="G26" i="27"/>
  <c r="F26" i="27"/>
  <c r="B26" i="27"/>
  <c r="F13" i="27"/>
  <c r="G13" i="27"/>
  <c r="C13" i="27"/>
  <c r="H13" i="27"/>
  <c r="E13" i="27"/>
  <c r="B13" i="27"/>
  <c r="D13" i="27"/>
  <c r="AA31" i="27"/>
  <c r="AF31" i="27"/>
  <c r="AB31" i="27"/>
  <c r="AD31" i="27"/>
  <c r="AE31" i="27"/>
  <c r="Z31" i="27"/>
  <c r="AC31" i="27"/>
  <c r="AB35" i="27"/>
  <c r="AA35" i="27"/>
  <c r="AD35" i="27"/>
  <c r="AE35" i="27"/>
  <c r="AF35" i="27"/>
  <c r="Z35" i="27"/>
  <c r="AC35" i="27"/>
  <c r="AA23" i="27"/>
  <c r="AF23" i="27"/>
  <c r="AB23" i="27"/>
  <c r="AD23" i="27"/>
  <c r="AC23" i="27"/>
  <c r="AE23" i="27"/>
  <c r="Z23" i="27"/>
  <c r="AA27" i="27"/>
  <c r="Z27" i="27"/>
  <c r="AF27" i="27"/>
  <c r="AB27" i="27"/>
  <c r="AC27" i="27"/>
  <c r="AE27" i="27"/>
  <c r="AD27" i="27"/>
  <c r="AD15" i="27"/>
  <c r="AE15" i="27"/>
  <c r="AA15" i="27"/>
  <c r="AB15" i="27"/>
  <c r="AC15" i="27"/>
  <c r="AF15" i="27"/>
  <c r="Z15" i="27"/>
  <c r="T34" i="27"/>
  <c r="S34" i="27"/>
  <c r="V34" i="27"/>
  <c r="U34" i="27"/>
  <c r="X34" i="27"/>
  <c r="R34" i="27"/>
  <c r="W34" i="27"/>
  <c r="T23" i="27"/>
  <c r="V23" i="27"/>
  <c r="S23" i="27"/>
  <c r="U23" i="27"/>
  <c r="R23" i="27"/>
  <c r="X23" i="27"/>
  <c r="W23" i="27"/>
  <c r="S27" i="27"/>
  <c r="X27" i="27"/>
  <c r="T27" i="27"/>
  <c r="U27" i="27"/>
  <c r="V27" i="27"/>
  <c r="R27" i="27"/>
  <c r="W27" i="27"/>
  <c r="V14" i="27"/>
  <c r="S14" i="27"/>
  <c r="W14" i="27"/>
  <c r="X14" i="27"/>
  <c r="U14" i="27"/>
  <c r="R14" i="27"/>
  <c r="T14" i="27"/>
  <c r="V18" i="27"/>
  <c r="S18" i="27"/>
  <c r="W18" i="27"/>
  <c r="X18" i="27"/>
  <c r="U18" i="27"/>
  <c r="T18" i="27"/>
  <c r="R18" i="27"/>
  <c r="K27" i="27"/>
  <c r="J27" i="27"/>
  <c r="M27" i="27"/>
  <c r="P27" i="27"/>
  <c r="L27" i="27"/>
  <c r="O27" i="27"/>
  <c r="N27" i="27"/>
  <c r="K34" i="27"/>
  <c r="J34" i="27"/>
  <c r="M34" i="27"/>
  <c r="P34" i="27"/>
  <c r="L34" i="27"/>
  <c r="O34" i="27"/>
  <c r="N34" i="27"/>
  <c r="L33" i="27"/>
  <c r="M33" i="27"/>
  <c r="N33" i="27"/>
  <c r="P33" i="27"/>
  <c r="J33" i="27"/>
  <c r="K33" i="27"/>
  <c r="O33" i="27"/>
  <c r="N15" i="27"/>
  <c r="K15" i="27"/>
  <c r="O15" i="27"/>
  <c r="M15" i="27"/>
  <c r="J15" i="27"/>
  <c r="L15" i="27"/>
  <c r="P15" i="27"/>
  <c r="E102" i="26"/>
  <c r="C34" i="27"/>
  <c r="H34" i="27"/>
  <c r="D34" i="27"/>
  <c r="F34" i="27"/>
  <c r="B34" i="27"/>
  <c r="G34" i="27"/>
  <c r="E34" i="27"/>
  <c r="F22" i="27"/>
  <c r="G22" i="27"/>
  <c r="C22" i="27"/>
  <c r="H22" i="27"/>
  <c r="B22" i="27"/>
  <c r="E22" i="27"/>
  <c r="D22" i="27"/>
  <c r="C27" i="27"/>
  <c r="H27" i="27"/>
  <c r="D27" i="27"/>
  <c r="G27" i="27"/>
  <c r="F27" i="27"/>
  <c r="E27" i="27"/>
  <c r="B27" i="27"/>
  <c r="F16" i="27"/>
  <c r="G16" i="27"/>
  <c r="C16" i="27"/>
  <c r="H16" i="27"/>
  <c r="E16" i="27"/>
  <c r="D16" i="27"/>
  <c r="B16" i="27"/>
  <c r="AA32" i="27"/>
  <c r="Z32" i="27"/>
  <c r="AF32" i="27"/>
  <c r="AB32" i="27"/>
  <c r="AC32" i="27"/>
  <c r="AE32" i="27"/>
  <c r="AD32" i="27"/>
  <c r="AB36" i="27"/>
  <c r="AA36" i="27"/>
  <c r="AD36" i="27"/>
  <c r="AC36" i="27"/>
  <c r="AE36" i="27"/>
  <c r="AF36" i="27"/>
  <c r="Z36" i="27"/>
  <c r="AB24" i="27"/>
  <c r="AD24" i="27"/>
  <c r="AE24" i="27"/>
  <c r="AF24" i="27"/>
  <c r="AA24" i="27"/>
  <c r="Z24" i="27"/>
  <c r="AC24" i="27"/>
  <c r="AD16" i="27"/>
  <c r="AE16" i="27"/>
  <c r="AA16" i="27"/>
  <c r="AC16" i="27"/>
  <c r="AB16" i="27"/>
  <c r="Z16" i="27"/>
  <c r="AF16" i="27"/>
  <c r="T31" i="27"/>
  <c r="V31" i="27"/>
  <c r="S31" i="27"/>
  <c r="U31" i="27"/>
  <c r="R31" i="27"/>
  <c r="X31" i="27"/>
  <c r="W31" i="27"/>
  <c r="T35" i="27"/>
  <c r="V35" i="27"/>
  <c r="U35" i="27"/>
  <c r="R35" i="27"/>
  <c r="S35" i="27"/>
  <c r="X35" i="27"/>
  <c r="W35" i="27"/>
  <c r="S24" i="27"/>
  <c r="X24" i="27"/>
  <c r="T24" i="27"/>
  <c r="U24" i="27"/>
  <c r="V24" i="27"/>
  <c r="R24" i="27"/>
  <c r="W24" i="27"/>
  <c r="V22" i="27"/>
  <c r="S22" i="27"/>
  <c r="W22" i="27"/>
  <c r="X22" i="27"/>
  <c r="U22" i="27"/>
  <c r="T22" i="27"/>
  <c r="R22" i="27"/>
  <c r="V15" i="27"/>
  <c r="S15" i="27"/>
  <c r="W15" i="27"/>
  <c r="X15" i="27"/>
  <c r="R15" i="27"/>
  <c r="T15" i="27"/>
  <c r="U15" i="27"/>
  <c r="K25" i="27"/>
  <c r="P25" i="27"/>
  <c r="M25" i="27"/>
  <c r="L25" i="27"/>
  <c r="N25" i="27"/>
  <c r="J25" i="27"/>
  <c r="O25" i="27"/>
  <c r="N22" i="27"/>
  <c r="K22" i="27"/>
  <c r="O22" i="27"/>
  <c r="L22" i="27"/>
  <c r="P22" i="27"/>
  <c r="J22" i="27"/>
  <c r="M22" i="27"/>
  <c r="L36" i="27"/>
  <c r="M36" i="27"/>
  <c r="N36" i="27"/>
  <c r="P36" i="27"/>
  <c r="J36" i="27"/>
  <c r="K36" i="27"/>
  <c r="O36" i="27"/>
  <c r="N16" i="27"/>
  <c r="K16" i="27"/>
  <c r="O16" i="27"/>
  <c r="J16" i="27"/>
  <c r="L16" i="27"/>
  <c r="P16" i="27"/>
  <c r="M16" i="27"/>
  <c r="E114" i="26"/>
  <c r="E5" i="26"/>
  <c r="C31" i="27"/>
  <c r="H31" i="27"/>
  <c r="D31" i="27"/>
  <c r="E31" i="27"/>
  <c r="G31" i="27"/>
  <c r="F31" i="27"/>
  <c r="B31" i="27"/>
  <c r="D35" i="27"/>
  <c r="F35" i="27"/>
  <c r="C35" i="27"/>
  <c r="B35" i="27"/>
  <c r="E35" i="27"/>
  <c r="G35" i="27"/>
  <c r="H35" i="27"/>
  <c r="D24" i="27"/>
  <c r="F24" i="27"/>
  <c r="C24" i="27"/>
  <c r="H24" i="27"/>
  <c r="E24" i="27"/>
  <c r="G24" i="27"/>
  <c r="B24" i="27"/>
  <c r="F14" i="27"/>
  <c r="G14" i="27"/>
  <c r="C14" i="27"/>
  <c r="H14" i="27"/>
  <c r="E14" i="27"/>
  <c r="B14" i="27"/>
  <c r="D14" i="27"/>
  <c r="F15" i="27"/>
  <c r="G15" i="27"/>
  <c r="C15" i="27"/>
  <c r="H15" i="27"/>
  <c r="E15" i="27"/>
  <c r="B15" i="27"/>
  <c r="D15" i="27"/>
  <c r="AB33" i="27"/>
  <c r="AD33" i="27"/>
  <c r="Z33" i="27"/>
  <c r="AE33" i="27"/>
  <c r="AC33" i="27"/>
  <c r="AF33" i="27"/>
  <c r="AA33" i="27"/>
  <c r="AA25" i="27"/>
  <c r="Z25" i="27"/>
  <c r="AF25" i="27"/>
  <c r="AB25" i="27"/>
  <c r="AC25" i="27"/>
  <c r="AE25" i="27"/>
  <c r="AD25" i="27"/>
  <c r="AD13" i="27"/>
  <c r="AE13" i="27"/>
  <c r="AA13" i="27"/>
  <c r="AB13" i="27"/>
  <c r="AC13" i="27"/>
  <c r="AF13" i="27"/>
  <c r="Z13" i="27"/>
  <c r="AD17" i="27"/>
  <c r="AE17" i="27"/>
  <c r="AA17" i="27"/>
  <c r="AC17" i="27"/>
  <c r="AB17" i="27"/>
  <c r="Z17" i="27"/>
  <c r="AF17" i="27"/>
  <c r="S32" i="27"/>
  <c r="R32" i="27"/>
  <c r="X32" i="27"/>
  <c r="U32" i="27"/>
  <c r="T32" i="27"/>
  <c r="W32" i="27"/>
  <c r="V32" i="27"/>
  <c r="T36" i="27"/>
  <c r="V36" i="27"/>
  <c r="U36" i="27"/>
  <c r="R36" i="27"/>
  <c r="X36" i="27"/>
  <c r="W36" i="27"/>
  <c r="S36" i="27"/>
  <c r="T25" i="27"/>
  <c r="S25" i="27"/>
  <c r="V25" i="27"/>
  <c r="U25" i="27"/>
  <c r="R25" i="27"/>
  <c r="W25" i="27"/>
  <c r="X25" i="27"/>
  <c r="V16" i="27"/>
  <c r="S16" i="27"/>
  <c r="W16" i="27"/>
  <c r="X16" i="27"/>
  <c r="R16" i="27"/>
  <c r="T16" i="27"/>
  <c r="U16" i="27"/>
  <c r="K26" i="27"/>
  <c r="J26" i="27"/>
  <c r="M26" i="27"/>
  <c r="P26" i="27"/>
  <c r="L26" i="27"/>
  <c r="O26" i="27"/>
  <c r="N26" i="27"/>
  <c r="L23" i="27"/>
  <c r="K23" i="27"/>
  <c r="M23" i="27"/>
  <c r="J23" i="27"/>
  <c r="P23" i="27"/>
  <c r="O23" i="27"/>
  <c r="N23" i="27"/>
  <c r="K32" i="27"/>
  <c r="P32" i="27"/>
  <c r="M32" i="27"/>
  <c r="L32" i="27"/>
  <c r="N32" i="27"/>
  <c r="O32" i="27"/>
  <c r="J32" i="27"/>
  <c r="N13" i="27"/>
  <c r="K13" i="27"/>
  <c r="O13" i="27"/>
  <c r="M13" i="27"/>
  <c r="J13" i="27"/>
  <c r="L13" i="27"/>
  <c r="P13" i="27"/>
  <c r="N17" i="27"/>
  <c r="K17" i="27"/>
  <c r="O17" i="27"/>
  <c r="J17" i="27"/>
  <c r="L17" i="27"/>
  <c r="P17" i="27"/>
  <c r="M17" i="27"/>
  <c r="C32" i="27"/>
  <c r="B32" i="27"/>
  <c r="H32" i="27"/>
  <c r="D32" i="27"/>
  <c r="F32" i="27"/>
  <c r="G32" i="27"/>
  <c r="E32" i="27"/>
  <c r="D36" i="27"/>
  <c r="F36" i="27"/>
  <c r="C36" i="27"/>
  <c r="B36" i="27"/>
  <c r="G36" i="27"/>
  <c r="E36" i="27"/>
  <c r="H36" i="27"/>
  <c r="C25" i="27"/>
  <c r="B25" i="27"/>
  <c r="H25" i="27"/>
  <c r="G25" i="27"/>
  <c r="D25" i="27"/>
  <c r="E25" i="27"/>
  <c r="F25" i="27"/>
  <c r="F17" i="27"/>
  <c r="G17" i="27"/>
  <c r="C17" i="27"/>
  <c r="H17" i="27"/>
  <c r="E17" i="27"/>
  <c r="B17" i="27"/>
  <c r="D17" i="27"/>
  <c r="F18" i="27"/>
  <c r="G18" i="27"/>
  <c r="C18" i="27"/>
  <c r="H18" i="27"/>
  <c r="E18" i="27"/>
  <c r="B18" i="27"/>
  <c r="D18" i="27"/>
  <c r="AA34" i="27"/>
  <c r="AF34" i="27"/>
  <c r="AB34" i="27"/>
  <c r="AC34" i="27"/>
  <c r="AE34" i="27"/>
  <c r="AD34" i="27"/>
  <c r="Z34" i="27"/>
  <c r="AD22" i="27"/>
  <c r="AE22" i="27"/>
  <c r="AA22" i="27"/>
  <c r="AB22" i="27"/>
  <c r="AC22" i="27"/>
  <c r="AF22" i="27"/>
  <c r="Z22" i="27"/>
  <c r="AA26" i="27"/>
  <c r="Z26" i="27"/>
  <c r="AF26" i="27"/>
  <c r="AB26" i="27"/>
  <c r="AE26" i="27"/>
  <c r="AD26" i="27"/>
  <c r="AC26" i="27"/>
  <c r="AD14" i="27"/>
  <c r="AE14" i="27"/>
  <c r="AA14" i="27"/>
  <c r="AB14" i="27"/>
  <c r="Z14" i="27"/>
  <c r="AC14" i="27"/>
  <c r="AF14" i="27"/>
  <c r="AD18" i="27"/>
  <c r="AE18" i="27"/>
  <c r="AA18" i="27"/>
  <c r="AB18" i="27"/>
  <c r="AC18" i="27"/>
  <c r="AF18" i="27"/>
  <c r="Z18" i="27"/>
  <c r="S33" i="27"/>
  <c r="R33" i="27"/>
  <c r="X33" i="27"/>
  <c r="U33" i="27"/>
  <c r="T33" i="27"/>
  <c r="V33" i="27"/>
  <c r="W33" i="27"/>
  <c r="S26" i="27"/>
  <c r="X26" i="27"/>
  <c r="T26" i="27"/>
  <c r="U26" i="27"/>
  <c r="V26" i="27"/>
  <c r="R26" i="27"/>
  <c r="W26" i="27"/>
  <c r="V13" i="27"/>
  <c r="S13" i="27"/>
  <c r="W13" i="27"/>
  <c r="X13" i="27"/>
  <c r="R13" i="27"/>
  <c r="U13" i="27"/>
  <c r="T13" i="27"/>
  <c r="V17" i="27"/>
  <c r="S17" i="27"/>
  <c r="W17" i="27"/>
  <c r="X17" i="27"/>
  <c r="T17" i="27"/>
  <c r="U17" i="27"/>
  <c r="R17" i="27"/>
  <c r="K24" i="27"/>
  <c r="J24" i="27"/>
  <c r="M24" i="27"/>
  <c r="P24" i="27"/>
  <c r="L24" i="27"/>
  <c r="N24" i="27"/>
  <c r="O24" i="27"/>
  <c r="K31" i="27"/>
  <c r="J31" i="27"/>
  <c r="M31" i="27"/>
  <c r="P31" i="27"/>
  <c r="L31" i="27"/>
  <c r="O31" i="27"/>
  <c r="N31" i="27"/>
  <c r="L35" i="27"/>
  <c r="M35" i="27"/>
  <c r="N35" i="27"/>
  <c r="K35" i="27"/>
  <c r="P35" i="27"/>
  <c r="J35" i="27"/>
  <c r="O35" i="27"/>
  <c r="N14" i="27"/>
  <c r="K14" i="27"/>
  <c r="O14" i="27"/>
  <c r="J14" i="27"/>
  <c r="L14" i="27"/>
  <c r="P14" i="27"/>
  <c r="M14" i="27"/>
  <c r="N18" i="27"/>
  <c r="K18" i="27"/>
  <c r="O18" i="27"/>
  <c r="J18" i="27"/>
  <c r="L18" i="27"/>
  <c r="M18" i="27"/>
  <c r="P18" i="27"/>
  <c r="E188" i="26"/>
  <c r="G4" i="25"/>
  <c r="G4" i="24"/>
  <c r="G4" i="23"/>
  <c r="H4" i="22"/>
  <c r="G4" i="21"/>
  <c r="E4" i="20"/>
  <c r="H4" i="19"/>
  <c r="G4" i="18"/>
  <c r="H4" i="17"/>
  <c r="H4" i="16"/>
  <c r="H4" i="15"/>
  <c r="B16" i="17" l="1"/>
  <c r="C16" i="18"/>
  <c r="C16" i="24"/>
  <c r="C16" i="19"/>
  <c r="C16" i="25"/>
  <c r="C16" i="20"/>
  <c r="C16" i="23"/>
  <c r="C16" i="16"/>
  <c r="C16" i="21"/>
  <c r="C16" i="22"/>
  <c r="G14" i="18"/>
  <c r="H14" i="23"/>
  <c r="H14" i="19"/>
  <c r="G14" i="17"/>
  <c r="H14" i="22"/>
  <c r="H14" i="24"/>
  <c r="H14" i="25"/>
  <c r="H14" i="20"/>
  <c r="H14" i="16"/>
  <c r="H14" i="21"/>
  <c r="H12" i="17"/>
  <c r="G12" i="18"/>
  <c r="G12" i="24"/>
  <c r="G12" i="19"/>
  <c r="G12" i="25"/>
  <c r="G12" i="20"/>
  <c r="G12" i="16"/>
  <c r="G12" i="21"/>
  <c r="G12" i="22"/>
  <c r="G12" i="23"/>
  <c r="H10" i="17"/>
  <c r="G10" i="18"/>
  <c r="G10" i="24"/>
  <c r="H10" i="20"/>
  <c r="G10" i="23"/>
  <c r="G10" i="25"/>
  <c r="H10" i="19"/>
  <c r="G10" i="21"/>
  <c r="H10" i="16"/>
  <c r="H10" i="22"/>
  <c r="G8" i="18"/>
  <c r="H8" i="23"/>
  <c r="G8" i="19"/>
  <c r="H8" i="24"/>
  <c r="G8" i="20"/>
  <c r="H8" i="25"/>
  <c r="G8" i="16"/>
  <c r="H8" i="21"/>
  <c r="G8" i="22"/>
  <c r="G8" i="17"/>
  <c r="G6" i="25"/>
  <c r="G6" i="24"/>
  <c r="G6" i="23"/>
  <c r="H6" i="22"/>
  <c r="G6" i="21"/>
  <c r="E6" i="20"/>
  <c r="C16" i="15"/>
  <c r="H14" i="15"/>
  <c r="G12" i="15"/>
  <c r="H10" i="15"/>
  <c r="G8" i="15"/>
  <c r="H6" i="19"/>
  <c r="G6" i="18"/>
  <c r="H6" i="17"/>
  <c r="H6" i="16"/>
  <c r="H6" i="15"/>
  <c r="B2" i="18"/>
  <c r="B6" i="18"/>
  <c r="B14" i="18"/>
  <c r="F4" i="18"/>
  <c r="F10" i="18"/>
  <c r="F14" i="18"/>
  <c r="D8" i="18"/>
  <c r="H8" i="18"/>
  <c r="D12" i="18"/>
  <c r="H12" i="18"/>
  <c r="D4" i="18"/>
  <c r="H4" i="18"/>
  <c r="B8" i="18"/>
  <c r="F8" i="18"/>
  <c r="D10" i="18"/>
  <c r="H10" i="18"/>
  <c r="B12" i="18"/>
  <c r="F12" i="18"/>
  <c r="D14" i="18"/>
  <c r="H14" i="18"/>
  <c r="B16" i="18"/>
  <c r="C8" i="25"/>
  <c r="E8" i="25"/>
  <c r="G8" i="25"/>
  <c r="C14" i="25"/>
  <c r="E14" i="25"/>
  <c r="G14" i="25"/>
  <c r="B6" i="25"/>
  <c r="F4" i="25"/>
  <c r="H4" i="25"/>
  <c r="B8" i="25"/>
  <c r="D8" i="25"/>
  <c r="F8" i="25"/>
  <c r="B2" i="25"/>
  <c r="D10" i="25"/>
  <c r="F10" i="25"/>
  <c r="H10" i="25"/>
  <c r="B12" i="25"/>
  <c r="D12" i="25"/>
  <c r="F12" i="25"/>
  <c r="H12" i="25"/>
  <c r="B14" i="25"/>
  <c r="D14" i="25"/>
  <c r="F14" i="25"/>
  <c r="B16" i="25"/>
  <c r="C4" i="25"/>
  <c r="E4" i="25"/>
  <c r="C10" i="25"/>
  <c r="E10" i="25"/>
  <c r="C12" i="25"/>
  <c r="E12" i="25"/>
  <c r="C8" i="24"/>
  <c r="E8" i="24"/>
  <c r="G8" i="24"/>
  <c r="C14" i="24"/>
  <c r="E14" i="24"/>
  <c r="G14" i="24"/>
  <c r="B6" i="24"/>
  <c r="D4" i="24"/>
  <c r="H4" i="24"/>
  <c r="B8" i="24"/>
  <c r="D8" i="24"/>
  <c r="F8" i="24"/>
  <c r="B2" i="24"/>
  <c r="D10" i="24"/>
  <c r="F10" i="24"/>
  <c r="H10" i="24"/>
  <c r="B12" i="24"/>
  <c r="D12" i="24"/>
  <c r="F12" i="24"/>
  <c r="H12" i="24"/>
  <c r="B14" i="24"/>
  <c r="D14" i="24"/>
  <c r="F14" i="24"/>
  <c r="B16" i="24"/>
  <c r="C4" i="24"/>
  <c r="E4" i="24"/>
  <c r="C10" i="24"/>
  <c r="E10" i="24"/>
  <c r="C12" i="24"/>
  <c r="E12" i="24"/>
  <c r="C8" i="23"/>
  <c r="E8" i="23"/>
  <c r="G8" i="23"/>
  <c r="C14" i="23"/>
  <c r="E14" i="23"/>
  <c r="G14" i="23"/>
  <c r="B6" i="23"/>
  <c r="F4" i="23"/>
  <c r="H4" i="23"/>
  <c r="B8" i="23"/>
  <c r="D8" i="23"/>
  <c r="F8" i="23"/>
  <c r="D10" i="23"/>
  <c r="F10" i="23"/>
  <c r="H10" i="23"/>
  <c r="B12" i="23"/>
  <c r="D12" i="23"/>
  <c r="F12" i="23"/>
  <c r="H12" i="23"/>
  <c r="B14" i="23"/>
  <c r="D14" i="23"/>
  <c r="F14" i="23"/>
  <c r="B16" i="23"/>
  <c r="C4" i="23"/>
  <c r="E4" i="23"/>
  <c r="C10" i="23"/>
  <c r="E10" i="23"/>
  <c r="C12" i="23"/>
  <c r="E12" i="23"/>
  <c r="E4" i="22"/>
  <c r="G4" i="22"/>
  <c r="C10" i="22"/>
  <c r="E10" i="22"/>
  <c r="G10" i="22"/>
  <c r="C14" i="22"/>
  <c r="E14" i="22"/>
  <c r="G14" i="22"/>
  <c r="B6" i="22"/>
  <c r="D4" i="22"/>
  <c r="F4" i="22"/>
  <c r="B8" i="22"/>
  <c r="D8" i="22"/>
  <c r="F8" i="22"/>
  <c r="H8" i="22"/>
  <c r="D10" i="22"/>
  <c r="F10" i="22"/>
  <c r="B12" i="22"/>
  <c r="D12" i="22"/>
  <c r="F12" i="22"/>
  <c r="H12" i="22"/>
  <c r="B14" i="22"/>
  <c r="D14" i="22"/>
  <c r="F14" i="22"/>
  <c r="B16" i="22"/>
  <c r="C8" i="22"/>
  <c r="E8" i="22"/>
  <c r="C12" i="22"/>
  <c r="E12" i="22"/>
  <c r="C8" i="21"/>
  <c r="E8" i="21"/>
  <c r="G8" i="21"/>
  <c r="C14" i="21"/>
  <c r="E14" i="21"/>
  <c r="G14" i="21"/>
  <c r="B6" i="21"/>
  <c r="D4" i="21"/>
  <c r="F4" i="21"/>
  <c r="H4" i="21"/>
  <c r="B8" i="21"/>
  <c r="D8" i="21"/>
  <c r="F8" i="21"/>
  <c r="D10" i="21"/>
  <c r="F10" i="21"/>
  <c r="H10" i="21"/>
  <c r="B12" i="21"/>
  <c r="D12" i="21"/>
  <c r="F12" i="21"/>
  <c r="H12" i="21"/>
  <c r="B14" i="21"/>
  <c r="D14" i="21"/>
  <c r="F14" i="21"/>
  <c r="B16" i="21"/>
  <c r="C4" i="21"/>
  <c r="C10" i="21"/>
  <c r="E10" i="21"/>
  <c r="C12" i="21"/>
  <c r="E12" i="21"/>
  <c r="G4" i="20"/>
  <c r="C10" i="20"/>
  <c r="E10" i="20"/>
  <c r="G10" i="20"/>
  <c r="C14" i="20"/>
  <c r="E14" i="20"/>
  <c r="G14" i="20"/>
  <c r="B6" i="20"/>
  <c r="D4" i="20"/>
  <c r="H4" i="20"/>
  <c r="B8" i="20"/>
  <c r="D8" i="20"/>
  <c r="F8" i="20"/>
  <c r="H8" i="20"/>
  <c r="B2" i="20"/>
  <c r="D10" i="20"/>
  <c r="F10" i="20"/>
  <c r="B12" i="20"/>
  <c r="D12" i="20"/>
  <c r="F12" i="20"/>
  <c r="H12" i="20"/>
  <c r="B14" i="20"/>
  <c r="D14" i="20"/>
  <c r="F14" i="20"/>
  <c r="B16" i="20"/>
  <c r="C8" i="20"/>
  <c r="E8" i="20"/>
  <c r="C12" i="20"/>
  <c r="E12" i="20"/>
  <c r="C4" i="19"/>
  <c r="E4" i="19"/>
  <c r="G4" i="19"/>
  <c r="C10" i="19"/>
  <c r="E10" i="19"/>
  <c r="G10" i="19"/>
  <c r="C14" i="19"/>
  <c r="E14" i="19"/>
  <c r="G14" i="19"/>
  <c r="B6" i="19"/>
  <c r="D4" i="19"/>
  <c r="B8" i="19"/>
  <c r="D8" i="19"/>
  <c r="F8" i="19"/>
  <c r="H8" i="19"/>
  <c r="B2" i="19"/>
  <c r="D10" i="19"/>
  <c r="F10" i="19"/>
  <c r="B12" i="19"/>
  <c r="D12" i="19"/>
  <c r="F12" i="19"/>
  <c r="H12" i="19"/>
  <c r="B14" i="19"/>
  <c r="D14" i="19"/>
  <c r="F14" i="19"/>
  <c r="B16" i="19"/>
  <c r="C8" i="19"/>
  <c r="E8" i="19"/>
  <c r="C12" i="19"/>
  <c r="E12" i="19"/>
  <c r="E4" i="18"/>
  <c r="C8" i="18"/>
  <c r="E8" i="18"/>
  <c r="C10" i="18"/>
  <c r="E10" i="18"/>
  <c r="C12" i="18"/>
  <c r="E12" i="18"/>
  <c r="C14" i="18"/>
  <c r="E14" i="18"/>
  <c r="C4" i="17"/>
  <c r="C10" i="17"/>
  <c r="E10" i="17"/>
  <c r="G10" i="17"/>
  <c r="C12" i="17"/>
  <c r="E12" i="17"/>
  <c r="G12" i="17"/>
  <c r="C16" i="17"/>
  <c r="B6" i="17"/>
  <c r="D4" i="17"/>
  <c r="F4" i="17"/>
  <c r="B8" i="17"/>
  <c r="D8" i="17"/>
  <c r="F8" i="17"/>
  <c r="H8" i="17"/>
  <c r="B2" i="17"/>
  <c r="D10" i="17"/>
  <c r="F10" i="17"/>
  <c r="B12" i="17"/>
  <c r="D12" i="17"/>
  <c r="F12" i="17"/>
  <c r="B14" i="17"/>
  <c r="D14" i="17"/>
  <c r="F14" i="17"/>
  <c r="H14" i="17"/>
  <c r="C8" i="17"/>
  <c r="E8" i="17"/>
  <c r="C14" i="17"/>
  <c r="E14" i="17"/>
  <c r="C4" i="16"/>
  <c r="E4" i="16"/>
  <c r="G4" i="16"/>
  <c r="C10" i="16"/>
  <c r="E10" i="16"/>
  <c r="G10" i="16"/>
  <c r="C14" i="16"/>
  <c r="E14" i="16"/>
  <c r="G14" i="16"/>
  <c r="B6" i="16"/>
  <c r="D4" i="16"/>
  <c r="B8" i="16"/>
  <c r="D8" i="16"/>
  <c r="F8" i="16"/>
  <c r="H8" i="16"/>
  <c r="B2" i="16"/>
  <c r="D10" i="16"/>
  <c r="F10" i="16"/>
  <c r="B12" i="16"/>
  <c r="D12" i="16"/>
  <c r="F12" i="16"/>
  <c r="H12" i="16"/>
  <c r="B14" i="16"/>
  <c r="D14" i="16"/>
  <c r="F14" i="16"/>
  <c r="B16" i="16"/>
  <c r="C8" i="16"/>
  <c r="E8" i="16"/>
  <c r="C12" i="16"/>
  <c r="E12" i="16"/>
  <c r="C4" i="15"/>
  <c r="E4" i="15"/>
  <c r="G4" i="15"/>
  <c r="C10" i="15"/>
  <c r="E10" i="15"/>
  <c r="G10" i="15"/>
  <c r="C14" i="15"/>
  <c r="E14" i="15"/>
  <c r="G14" i="15"/>
  <c r="B6" i="15"/>
  <c r="B8" i="15"/>
  <c r="D8" i="15"/>
  <c r="F8" i="15"/>
  <c r="H8" i="15"/>
  <c r="D10" i="15"/>
  <c r="F10" i="15"/>
  <c r="B12" i="15"/>
  <c r="D12" i="15"/>
  <c r="F12" i="15"/>
  <c r="H12" i="15"/>
  <c r="B14" i="15"/>
  <c r="D14" i="15"/>
  <c r="F14" i="15"/>
  <c r="B16" i="15"/>
  <c r="C8" i="15"/>
  <c r="E8" i="15"/>
  <c r="C12" i="15"/>
  <c r="E12" i="15"/>
  <c r="B4" i="14"/>
  <c r="D6" i="20" l="1"/>
  <c r="H6" i="25"/>
  <c r="G6" i="19"/>
  <c r="E6" i="19"/>
  <c r="D6" i="24"/>
  <c r="H6" i="18"/>
  <c r="E6" i="15"/>
  <c r="D6" i="22"/>
  <c r="G6" i="15"/>
  <c r="D6" i="19"/>
  <c r="F6" i="25"/>
  <c r="D6" i="16"/>
  <c r="D6" i="18"/>
  <c r="E6" i="23"/>
  <c r="H6" i="24"/>
  <c r="E6" i="18"/>
  <c r="C6" i="25"/>
  <c r="B10" i="20"/>
  <c r="D6" i="17"/>
  <c r="E6" i="22"/>
  <c r="C6" i="24"/>
  <c r="B10" i="17"/>
  <c r="E4" i="17"/>
  <c r="E6" i="17"/>
  <c r="F6" i="21"/>
  <c r="F4" i="19"/>
  <c r="F6" i="19"/>
  <c r="C4" i="20"/>
  <c r="C6" i="20"/>
  <c r="B2" i="21"/>
  <c r="B10" i="21"/>
  <c r="H6" i="23"/>
  <c r="G4" i="17"/>
  <c r="G6" i="17"/>
  <c r="C4" i="18"/>
  <c r="C6" i="18"/>
  <c r="B2" i="22"/>
  <c r="B10" i="22"/>
  <c r="D4" i="25"/>
  <c r="D6" i="25"/>
  <c r="C6" i="15"/>
  <c r="C6" i="21"/>
  <c r="G6" i="22"/>
  <c r="C6" i="23"/>
  <c r="B10" i="18"/>
  <c r="F4" i="15"/>
  <c r="F6" i="15"/>
  <c r="E4" i="21"/>
  <c r="E6" i="21"/>
  <c r="B2" i="15"/>
  <c r="B10" i="15"/>
  <c r="D4" i="15"/>
  <c r="D6" i="15"/>
  <c r="F4" i="16"/>
  <c r="F6" i="16"/>
  <c r="C6" i="17"/>
  <c r="C6" i="19"/>
  <c r="C6" i="16"/>
  <c r="F6" i="17"/>
  <c r="G6" i="20"/>
  <c r="D6" i="21"/>
  <c r="F4" i="20"/>
  <c r="F6" i="20"/>
  <c r="C4" i="22"/>
  <c r="C6" i="22"/>
  <c r="B2" i="23"/>
  <c r="B10" i="23"/>
  <c r="D4" i="23"/>
  <c r="D6" i="23"/>
  <c r="F4" i="24"/>
  <c r="F6" i="24"/>
  <c r="E6" i="16"/>
  <c r="F6" i="18"/>
  <c r="H6" i="21"/>
  <c r="E6" i="24"/>
  <c r="B10" i="25"/>
  <c r="F6" i="23"/>
  <c r="B10" i="16"/>
  <c r="G6" i="16"/>
  <c r="H6" i="20"/>
  <c r="F6" i="22"/>
  <c r="E6" i="25"/>
  <c r="B10" i="24"/>
  <c r="B10" i="19"/>
  <c r="C16" i="14"/>
  <c r="C14" i="14"/>
  <c r="B12" i="14"/>
  <c r="B10" i="14"/>
  <c r="B8" i="14"/>
  <c r="B6" i="14"/>
  <c r="B2" i="14" l="1"/>
  <c r="E8" i="14"/>
  <c r="G8" i="14"/>
  <c r="C8" i="14"/>
  <c r="G12" i="14"/>
  <c r="E12" i="14"/>
  <c r="C12" i="14"/>
  <c r="H8" i="14"/>
  <c r="F8" i="14"/>
  <c r="D8" i="14"/>
  <c r="G10" i="14"/>
  <c r="C10" i="14"/>
  <c r="H12" i="14"/>
  <c r="F12" i="14"/>
  <c r="D12" i="14"/>
  <c r="E10" i="14"/>
  <c r="B16" i="14"/>
  <c r="H14" i="14"/>
  <c r="F14" i="14"/>
  <c r="D14" i="14"/>
  <c r="B14" i="14"/>
  <c r="G14" i="14"/>
  <c r="E14" i="14"/>
  <c r="H10" i="14"/>
  <c r="F10" i="14"/>
  <c r="D10" i="14"/>
  <c r="G6" i="14"/>
  <c r="E6" i="14"/>
  <c r="C6" i="14"/>
  <c r="H6" i="14"/>
  <c r="F6" i="14"/>
  <c r="D6" i="14"/>
  <c r="G4" i="14" l="1"/>
  <c r="H4" i="14"/>
  <c r="E4" i="14"/>
  <c r="D4" i="14"/>
  <c r="F4" i="14"/>
</calcChain>
</file>

<file path=xl/sharedStrings.xml><?xml version="1.0" encoding="utf-8"?>
<sst xmlns="http://schemas.openxmlformats.org/spreadsheetml/2006/main" count="551" uniqueCount="96">
  <si>
    <t>INICIO DE LA SEMANA</t>
  </si>
  <si>
    <t>AÑO</t>
  </si>
  <si>
    <t>NOTAS</t>
  </si>
  <si>
    <t>DÍA</t>
  </si>
  <si>
    <t>FESTIVIDAD</t>
  </si>
  <si>
    <t>Navidad</t>
  </si>
  <si>
    <t>DÍA DE LA SEMANA</t>
  </si>
  <si>
    <t xml:space="preserve"> </t>
  </si>
  <si>
    <t>LUNES</t>
  </si>
  <si>
    <t>Comunidad</t>
  </si>
  <si>
    <t>Epifanía del Señor</t>
  </si>
  <si>
    <t>Andalucía</t>
  </si>
  <si>
    <t>Aragón</t>
  </si>
  <si>
    <t>Asturias</t>
  </si>
  <si>
    <t>Illes Balears</t>
  </si>
  <si>
    <t>Cantabria</t>
  </si>
  <si>
    <t>Castilla-La Mancha</t>
  </si>
  <si>
    <t>Castilla y León</t>
  </si>
  <si>
    <t>Extremadura</t>
  </si>
  <si>
    <t>Galicia</t>
  </si>
  <si>
    <t>País Vasco</t>
  </si>
  <si>
    <t>La Rioja</t>
  </si>
  <si>
    <t>Ciudad de Ceuta</t>
  </si>
  <si>
    <t>Ciudad de Melilla</t>
  </si>
  <si>
    <t>*</t>
  </si>
  <si>
    <t>Canarias</t>
  </si>
  <si>
    <t>Cataluña</t>
  </si>
  <si>
    <t>Año Nuevo</t>
  </si>
  <si>
    <t>Jueves Santo</t>
  </si>
  <si>
    <t>Viernes Santo</t>
  </si>
  <si>
    <t>Día del Trabajador</t>
  </si>
  <si>
    <t>Asunción de la Virgen</t>
  </si>
  <si>
    <t>Día de Todos los Santos</t>
  </si>
  <si>
    <t>Día de la Constitución</t>
  </si>
  <si>
    <t>Día de Andalucía</t>
  </si>
  <si>
    <t>Día de Aragón</t>
  </si>
  <si>
    <t>Diada de Cataluña</t>
  </si>
  <si>
    <t>Día de la Comunidad Valenciana</t>
  </si>
  <si>
    <t>Comunidad Valenciana</t>
  </si>
  <si>
    <t>San José</t>
  </si>
  <si>
    <t>Santiago Apóstol</t>
  </si>
  <si>
    <t>Día de Asturias</t>
  </si>
  <si>
    <t>Día de Canarias</t>
  </si>
  <si>
    <t>Comunidad de Madrid</t>
  </si>
  <si>
    <t>Región de Murcia</t>
  </si>
  <si>
    <t>Comunidad foral de Navarra</t>
  </si>
  <si>
    <t>CALENDARIO LABORAL</t>
  </si>
  <si>
    <t>Festivos</t>
  </si>
  <si>
    <t>Día de Extremadura</t>
  </si>
  <si>
    <t>Inmaculada Concepción</t>
  </si>
  <si>
    <t>Nuestra Señora de África</t>
  </si>
  <si>
    <t>Fiesta del Sacrificio</t>
  </si>
  <si>
    <t>Fiesta del Eid Fitr.</t>
  </si>
  <si>
    <t>Lunes Siguiente a la Fiesta Nacional de España</t>
  </si>
  <si>
    <t>Día de las Instituciones de Cantabria</t>
  </si>
  <si>
    <t>La Bien Aparecida</t>
  </si>
  <si>
    <t>Fiesta de Castilla y León</t>
  </si>
  <si>
    <t>Día de Castilla-La Mancha</t>
  </si>
  <si>
    <t>Fiesta del Corpus Christi</t>
  </si>
  <si>
    <t>Lunes de Pascua</t>
  </si>
  <si>
    <t>San Juan</t>
  </si>
  <si>
    <t>San Esteban</t>
  </si>
  <si>
    <t>Fiesta de la Comunidad de Madrid</t>
  </si>
  <si>
    <t>Día de las Letras Gallegas</t>
  </si>
  <si>
    <t>Día de les Illes Balears</t>
  </si>
  <si>
    <t>Día de la Rioja</t>
  </si>
  <si>
    <t>Día de la Región de Murcia</t>
  </si>
  <si>
    <t>En las islas de El Hierro, Fuerteventura, Gran Canaria, La Gomera, La Palma, Lanzarote, La Graciosa y Tenerife, las fiestas laborales serán, además, las siguientes: en El Hierro: el 5 de julio, festividad de la Bajada de la Virgen de los Reyes; en Fuerteventura: el 19 de septiembre, festividad de Nuestra Señora de la Peña; en Gran Canaria: el 8 de septiembre, festividad de Nuestra Señora del Pino; en La Gomera: el 6 de octubre, festividad de Nuestra Señora de Guadalupe; en La Palma: el 5 de agosto, festividad de Nuestra Señora de Las Nieves; en Lanzarote y La Graciosa: el 15 de septiembre, festividad de Nuestra Señora de los Volcanes; en Tenerife: el 3 de febrero, festividad de la Virgen de la Candelaria</t>
  </si>
  <si>
    <t>Días festivos según BOE 18 de octubre de 2024</t>
  </si>
  <si>
    <t>El calendario de días festivos en Aragón para el año 2025 es el siguiente:
1 de enero de 2025: Año Nuevo.
6 de enero de 2025: Epifanía del Señor.
17 de abril de 2025: Jueves Santo.
18 de abril de 2025: Viernes Santo.
23 de abril de 2025: Día de Aragón.
1 de mayo de 2025: Día del Trabajador.
15 de agosto de 2025: Asunción de la Virgen.
13 de octubre de 2025: Lunes Siguiente a la Fiesta Nacional de España.
1 de noviembre de 2025: Día de Todos los Santos.
6 de diciembre de 2025: Día de la Constitución.
8 de diciembre de 2025: Inmaculada Concepción.
25 de diciembre de 2025: Navidad.</t>
  </si>
  <si>
    <t>Además de las fiestas laborales establecidas, se añadirán dos días festivos locales en cada municipio, que serán retribuidos y no recuperables.</t>
  </si>
  <si>
    <t>El calendario de días festivos en Asturias para el año 2025 es el siguiente:
1 de enero de 2025: Año Nuevo.
6 de enero de 2025: Epifanía del Señor.
17 de abril de 2025: Jueves Santo.
18 de abril de 2025: Viernes Santo.
1 de mayo de 2025: Día del Trabajador.
15 de agosto de 2025: Asunción de la Virgen.
8 de septiembre de 2025: Día de Asturias.
13 de octubre de 2025: Lunes Siguiente a la Fiesta Nacional de España.
1 de noviembre de 2025: Día de Todos los Santos.
6 de diciembre de 2025: Día de la Constitución.
8 de diciembre de 2025: Inmaculada Concepción.
25 de diciembre de 2025: Navidad.</t>
  </si>
  <si>
    <t>El calendario de días festivos en Canarias para el año 2025 es el siguiente:
1 de enero de 2025: Año Nuevo.
6 de enero de 2025: Epifanía del Señor.
17 de abril de 2025: Jueves Santo.
18 de abril de 2025: Viernes Santo.
1 de mayo de 2025: Día del Trabajador.
30 de mayo de 2025: Día de Canarias.
15 de agosto de 2025: Asunción de la Virgen.
1 de noviembre de 2025: Día de Todos los Santos.
6 de diciembre de 2025: Día de la Constitución.
8 de diciembre de 2025: Inmaculada Concepción.
25 de diciembre de 2025: Navidad.
Además, en las islas de El Hierro, Fuerteventura, Gran Canaria, La Gomera, La Palma, Lanzarote, La Graciosa y Tenerife, habrá los siguientes festivos locales:
En El Hierro: el 5 de julio, festividad de la Bajada de la Virgen de los Reyes.
En Fuerteventura: el 19 de septiembre, festividad de Nuestra Señora de la Peña.
En Gran Canaria: el 8 de septiembre, festividad de Nuestra Señora del Pino.
En La Gomera: el 6 de octubre, festividad de Nuestra Señora de Guadalupe.
En La Palma: el 5 de agosto, festividad de Nuestra Señora de Las Nieves.
En Lanzarote y La Graciosa: el 15 de septiembre, festividad de Nuestra Señora de los Volcanes.
En Tenerife: el 3 de febrero, festividad de la Virgen de la Candelaria.</t>
  </si>
  <si>
    <t>El calendario de días festivos en Cantabria para el año 2025 es el siguiente:
1 de enero de 2025: Año Nuevo.
6 de enero de 2025: Epifanía del Señor.
17 de abril de 2025: Jueves Santo.
18 de abril de 2025: Viernes Santo.
1 de mayo de 2025: Día del Trabajador.
28 de julio de 2025: Día de las Instituciones de Cantabria.
15 de agosto de 2025: Asunción de la Virgen.
15 de septiembre de 2025: La Bien Aparecida.
1 de noviembre de 2025: Día de Todos los Santos.
6 de diciembre de 2025: Día de la Constitución.
8 de diciembre de 2025: Inmaculada Concepción.
25 de diciembre de 2025: Navidad.</t>
  </si>
  <si>
    <t>El calendario de días festivos en Castilla y León para el año 2025 es el siguiente:
1 de enero de 2025: Año Nuevo.
6 de enero de 2025: Epifanía del Señor.
17 de abril de 2025: Jueves Santo.
18 de abril de 2025: Viernes Santo.
23 de abril de 2025: Fiesta de Castilla y León.
1 de mayo de 2025: Día del Trabajador.
15 de agosto de 2025: Asunción de la Virgen.
13 de octubre de 2025: Lunes Siguiente a la Fiesta Nacional de España.
1 de noviembre de 2025: Día de Todos los Santos.
6 de diciembre de 2025: Día de la Constitución.
8 de diciembre de 2025: Inmaculada Concepción.
25 de diciembre de 2025: Navidad.</t>
  </si>
  <si>
    <t>El calendario de días festivos en Castilla-La Mancha para el año 2025 es el siguiente:
1 de enero de 2025: Año Nuevo.
6 de enero de 2025: Epifanía del Señor.
17 de abril de 2025: Jueves Santo.
18 de abril de 2025: Viernes Santo.
1 de mayo de 2025: Día del Trabajador.
31 de mayo de 2025: Día de Castilla-La Mancha.
19 de junio de 2025: Fiesta del Corpus Christi.
15 de agosto de 2025: Asunción de la Virgen.
1 de noviembre de 2025: Día de Todos los Santos.
6 de diciembre de 2025: Día de la Constitución.
8 de diciembre de 2025: Inmaculada Concepción.
25 de diciembre de 2025: Navidad.</t>
  </si>
  <si>
    <t>El calendario de días festivos en la Ciudad de Ceuta para el año 2025 es el siguiente:
1 de enero de 2025: Año Nuevo.
6 de enero de 2025: Epifanía del Señor.
17 de abril de 2025: Jueves Santo.
18 de abril de 2025: Viernes Santo.
1 de mayo de 2025: Día del Trabajador.
6 de junio de 2025: Fiesta del Sacrificio.
5 de agosto de 2025: Nuestra Señora de África.
15 de agosto de 2025: Asunción de la Virgen.
1 de noviembre de 2025: Día de Todos los Santos.
6 de diciembre de 2025: Día de la Constitución.
8 de diciembre de 2025: Inmaculada Concepción.
25 de diciembre de 2025: Navidad.</t>
  </si>
  <si>
    <t>El calendario de días festivos en la Ciudad de Melilla para el año 2025 es el siguiente:
1 de enero de 2025: Año Nuevo.
6 de enero de 2025: Epifanía del Señor.
31 de marzo de 2025: Fiesta del Eid Fitr.
17 de abril de 2025: Jueves Santo.
18 de abril de 2025: Viernes Santo.
1 de mayo de 2025: Día del Trabajador.
6 de junio de 2025: Fiesta del Sacrificio.
15 de agosto de 2025: Asunción de la Virgen.
1 de noviembre de 2025: Día de Todos los Santos.
6 de diciembre de 2025: Día de la Constitución.
8 de diciembre de 2025: Inmaculada Concepción.
25 de diciembre de 2025: Navidad.</t>
  </si>
  <si>
    <t>El calendario de días festivos en la Comunidad de Madrid para el año 2025 es el siguiente:
1 de enero de 2025: Año Nuevo.
6 de enero de 2025: Epifanía del Señor.
17 de abril de 2025: Jueves Santo.
18 de abril de 2025: Viernes Santo.
1 de mayo de 2025: Día del Trabajador.
2 de mayo de 2025: Fiesta de la Comunidad de Madrid.
25 de julio de 2025: Santiago Apóstol.
15 de agosto de 2025: Asunción de la Virgen.
1 de noviembre de 2025: Día de Todos los Santos.
6 de diciembre de 2025: Día de la Constitución.
8 de diciembre de 2025: Inmaculada Concepción.
25 de diciembre de 2025: Navidad.</t>
  </si>
  <si>
    <t>El calendario de días festivos en la Comunidad Valenciana para el año 2025 es el siguiente:
1 de enero de 2025: Año Nuevo.
6 de enero de 2025: Epifanía del Señor.
19 de marzo de 2025: San José.
18 de abril de 2025: Viernes Santo.
21 de abril de 2025: Lunes de Pascua.
1 de mayo de 2025: Día del Trabajador.
24 de junio de 2025: San Juan.
9 de octubre de 2025: Día de la Comunidad Valenciana.
1 de noviembre de 2025: Día de Todos los Santos.
6 de diciembre de 2025: Día de la Constitución.
8 de diciembre de 2025: Inmaculada Concepción.
25 de diciembre de 2025: Navidad.</t>
  </si>
  <si>
    <t>El calendario de días festivos en Extremadura para el año 2025 es el siguiente:
1 de enero de 2025: Año Nuevo.
6 de enero de 2025: Epifanía del Señor.
17 de abril de 2025: Jueves Santo.
18 de abril de 2025: Viernes Santo.
1 de mayo de 2025: Día del Trabajador.
8 de septiembre de 2025: Día de Extremadura.
13 de octubre de 2025: Lunes Siguiente a la Fiesta Nacional de España.
1 de noviembre de 2025: Día de Todos los Santos.
6 de diciembre de 2025: Día de la Constitución.
8 de diciembre de 2025: Inmaculada Concepción.
25 de diciembre de 2025: Navidad.</t>
  </si>
  <si>
    <t>El calendario de días festivos en las Illes Balears para el año 2025 es el siguiente:
1 de enero de 2025: Año Nuevo.
6 de enero de 2025: Epifanía del Señor.
1 de marzo de 2025: Día de les Illes Balears.
17 de abril de 2025: Jueves Santo.
18 de abril de 2025: Viernes Santo.
1 de mayo de 2025: Día del Trabajador.
15 de agosto de 2025: Asunción de la Virgen.
1 de noviembre de 2025: Día de Todos los Santos.
6 de diciembre de 2025: Día de la Constitución.
8 de diciembre de 2025: Inmaculada Concepción.
25 de diciembre de 2025: Navidad.
26 de diciembre de 2025: San Esteban.</t>
  </si>
  <si>
    <t>El calendario de días festivos en La Rioja para el año 2025 es el siguiente:
1 de enero de 2025: Año Nuevo.
6 de enero de 2025: Epifanía del Señor.
17 de abril de 2025: Jueves Santo.
18 de abril de 2025: Viernes Santo.
21 de abril de 2025: Lunes de Pascua.
9 de junio de 2025: Día de la Rioja.
15 de agosto de 2025: Asunción de la Virgen.
1 de noviembre de 2025: Día de Todos los Santos.
6 de diciembre de 2025: Día de la Constitución.
8 de diciembre de 2025: Inmaculada Concepción.
25 de diciembre de 2025: Navidad.</t>
  </si>
  <si>
    <t>El calendario de días festivos en el País Vasco para el año 2025 es el siguiente:
1 de enero de 2025: Año Nuevo.
6 de enero de 2025: Epifanía del Señor.
17 de abril de 2025: Jueves Santo.
18 de abril de 2025: Viernes Santo.
21 de abril de 2025: Lunes de Pascua.
25 de julio de 2025: Santiago Apóstol.
15 de agosto de 2025: Asunción de la Virgen.
1 de noviembre de 2025: Día de Todos los Santos.
6 de diciembre de 2025: Día de la Constitución.
8 de diciembre de 2025: Inmaculada Concepción.
25 de diciembre de 2025: Navidad.</t>
  </si>
  <si>
    <t>El calendario de días festivos en la Región de Murcia para el año 2025 es el siguiente:
1 de enero de 2025: Año Nuevo.
6 de enero de 2025: Epifanía del Señor.
19 de marzo de 2025: San José.
17 de abril de 2025: Jueves Santo.
18 de abril de 2025: Viernes Santo.
1 de mayo de 2025: Día del Trabajador.
9 de junio de 2025: Día de la Región de Murcia.
15 de agosto de 2025: Asunción de la Virgen.
1 de noviembre de 2025: Día de Todos los Santos.
6 de diciembre de 2025: Día de la Constitución.
8 de diciembre de 2025: Inmaculada Concepción.
25 de diciembre de 2025: Navidad</t>
  </si>
  <si>
    <t>EMPRESA: ___________________________________</t>
  </si>
  <si>
    <t>Fiestas Locales</t>
  </si>
  <si>
    <t>Fiestas Nacionales y de Comunidad Autónoma</t>
  </si>
  <si>
    <r>
      <rPr>
        <b/>
        <sz val="10"/>
        <color theme="1" tint="0.34998626667073579"/>
        <rFont val="Trebuchet MS"/>
        <family val="2"/>
        <scheme val="minor"/>
      </rPr>
      <t>El calendario de días festivos en Andalucía para el año 2025 es el siguiente:</t>
    </r>
    <r>
      <rPr>
        <sz val="10"/>
        <color theme="1" tint="0.34998626667073579"/>
        <rFont val="Trebuchet MS"/>
        <family val="2"/>
        <scheme val="minor"/>
      </rPr>
      <t xml:space="preserve">
1 de enero de 2025: Año Nuevo.
6 de enero de 2025: Epifanía del Señor.
28 de febrero de 2025: Día de Andalucía.
17 de abril de 2025: Jueves Santo.
18 de abril de 2025: Viernes Santo.
1 de mayo de 2025: Día del Trabajador.
15 de agosto de 2025: Asunción de la Virgen.
13 de octubre de 2025: Lunes Siguiente a la Fiesta Nacional de España.
1 de noviembre de 2025: Día de Todos los Santos.
6 de diciembre de 2025: Día de la Constitución.
8 de diciembre de 2025: Inmaculada Concepción.
25 de diciembre de 2025: Navidad.</t>
    </r>
  </si>
  <si>
    <t>El calendario de días festivos en Cataluña para el año 2025 es el siguiente:
1 de enero de 2025: Año Nuevo.
6 de enero de 2025: Epifanía del Señor.
18 de abril de 2025: Viernes Santo.
21 de abril de 2025: Lunes de Pascua.
1 de mayo de 2025: Día del Trabajador.
24 de junio de 2025: San Juan.
15 de agosto de 2025: Asunción de la Virgen.
11 de septiembre de 2025: Diada de Cataluña.
1 de noviembre de 2025: Día de Todos los Santos.
6 de diciembre de 2025: Día de la Constitución.
8 de diciembre de 2025: Inmaculada Concepción.
25 de diciembre de 2025: Navidad.
26 de diciembre de 2025: San Esteban.
En el territorio de Aran, la fiesta del 26 de diciembre queda sustituida por la del 17 de Junio. 
Una de estas fiestas será recuperable: 6 de Enero, 21 de Abril, 24 de Junio ó 26 de Diciembre</t>
  </si>
  <si>
    <t>Día Nacional de Galicia</t>
  </si>
  <si>
    <t>El calendario de días festivos en Galicia para el año 2025 es el siguiente:
1 de enero de 2025: Año Nuevo.
6 de enero de 2025: Epifanía del Señor.
17 de abril de 2025: Jueves Santo.
18 de abril de 2025: Viernes Santo.
17 de mayo de 2025: Día de las Letras Gallegas.
25 de julio de 2025: Día Nacional de Galicia.
15 de agosto de 2025: Asunción de la Virgen.
1 de noviembre de 2025: Día de Todos los Santos.
6 de diciembre de 2025: Día de la Constitución.
8 de diciembre de 2025: Inmaculada Concepción.
25 de diciembre de 2025: Navidad.</t>
  </si>
  <si>
    <t>San Francisco Javier (Fiesta local en toda la Comunidad)</t>
  </si>
  <si>
    <t>El calendario de días festivos en la Comunidad Foral de Navarra para el año 2025 es el siguiente:
1 de enero de 2025: Año Nuevo.
6 de enero de 2025: Epifanía del Señor.
17 de abril de 2025: Jueves Santo.
18 de abril de 2025: Viernes Santo.
21 de abril de 2025: Lunes de Pascua.
1 de mayo de 2025: Día del Trabajador.
25 de julio de 2025: Santiago Apóstol.
15 de agosto de 2025: Asunción de la Virgen.
1 de noviembre de 2025: Día de Todos los Santos.
3 de diciembre: San Francisco Javier (Festivo Local en Toda la Comunidad de Navarra).
6 de diciembre de 2025: Día de la Constitución.
8 de diciembre de 2025: Inmaculada Concepción.
25 de diciembre de 2025: Navidad.</t>
  </si>
  <si>
    <t>Dato combinado automático</t>
  </si>
  <si>
    <t>Selecciona la Comunidad Autónoma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</si>
</sst>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mmmm\ yyyy"/>
    <numFmt numFmtId="165" formatCode="d"/>
    <numFmt numFmtId="166" formatCode="mmmm"/>
  </numFmts>
  <fonts count="33" x14ac:knownFonts="1">
    <font>
      <sz val="10"/>
      <color theme="1" tint="0.34998626667073579"/>
      <name val="Trebuchet MS"/>
      <family val="2"/>
      <scheme val="minor"/>
    </font>
    <font>
      <sz val="8"/>
      <name val="Arial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sz val="10"/>
      <color indexed="63"/>
      <name val="Trebuchet MS"/>
      <family val="2"/>
      <scheme val="minor"/>
    </font>
    <font>
      <b/>
      <sz val="10"/>
      <color theme="3"/>
      <name val="Trebuchet MS"/>
      <family val="2"/>
      <scheme val="major"/>
    </font>
    <font>
      <b/>
      <sz val="20"/>
      <color theme="4"/>
      <name val="Trebuchet MS"/>
      <family val="2"/>
      <scheme val="major"/>
    </font>
    <font>
      <sz val="12"/>
      <color theme="3"/>
      <name val="Trebuchet MS"/>
      <family val="2"/>
      <scheme val="major"/>
    </font>
    <font>
      <b/>
      <sz val="100"/>
      <color theme="3"/>
      <name val="Trebuchet MS"/>
      <family val="2"/>
      <scheme val="major"/>
    </font>
    <font>
      <b/>
      <sz val="11"/>
      <color theme="3"/>
      <name val="Trebuchet MS"/>
      <family val="2"/>
      <scheme val="major"/>
    </font>
    <font>
      <b/>
      <sz val="12"/>
      <color theme="4"/>
      <name val="Trebuchet MS"/>
      <family val="2"/>
      <scheme val="minor"/>
    </font>
    <font>
      <sz val="12"/>
      <color theme="3"/>
      <name val="Trebuchet MS"/>
      <family val="2"/>
      <scheme val="minor"/>
    </font>
    <font>
      <sz val="11"/>
      <color theme="3"/>
      <name val="Trebuchet MS"/>
      <family val="2"/>
      <scheme val="minor"/>
    </font>
    <font>
      <sz val="9"/>
      <color theme="4"/>
      <name val="Trebuchet MS"/>
      <family val="2"/>
      <scheme val="minor"/>
    </font>
    <font>
      <sz val="10"/>
      <color theme="2"/>
      <name val="Trebuchet MS"/>
      <family val="2"/>
      <scheme val="minor"/>
    </font>
    <font>
      <sz val="10"/>
      <color theme="1" tint="0.34998626667073579"/>
      <name val="Trebuchet MS"/>
      <family val="2"/>
      <scheme val="minor"/>
    </font>
    <font>
      <b/>
      <sz val="11"/>
      <color theme="3"/>
      <name val="Trebuchet MS"/>
      <family val="2"/>
      <scheme val="major"/>
    </font>
    <font>
      <sz val="10"/>
      <color theme="3"/>
      <name val="Trebuchet MS"/>
      <family val="2"/>
      <scheme val="minor"/>
    </font>
    <font>
      <sz val="10"/>
      <color theme="0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0"/>
      <name val="Trebuchet MS"/>
      <family val="2"/>
      <scheme val="minor"/>
    </font>
    <font>
      <sz val="12"/>
      <name val="Trebuchet MS"/>
      <family val="2"/>
      <scheme val="major"/>
    </font>
    <font>
      <b/>
      <sz val="10"/>
      <color theme="1" tint="0.34998626667073579"/>
      <name val="Trebuchet MS"/>
      <family val="2"/>
      <scheme val="minor"/>
    </font>
    <font>
      <sz val="10"/>
      <color theme="8" tint="0.79998168889431442"/>
      <name val="Trebuchet MS"/>
      <family val="2"/>
      <scheme val="minor"/>
    </font>
    <font>
      <sz val="10"/>
      <color theme="1"/>
      <name val="Trebuchet MS"/>
      <family val="2"/>
      <scheme val="minor"/>
    </font>
    <font>
      <sz val="10"/>
      <color rgb="FFFF0000"/>
      <name val="Trebuchet MS"/>
      <family val="2"/>
      <scheme val="minor"/>
    </font>
    <font>
      <sz val="12"/>
      <color theme="8" tint="0.79998168889431442"/>
      <name val="Trebuchet MS"/>
      <family val="2"/>
      <scheme val="major"/>
    </font>
    <font>
      <sz val="11"/>
      <color theme="8" tint="0.79998168889431442"/>
      <name val="Trebuchet MS"/>
      <family val="2"/>
      <scheme val="minor"/>
    </font>
    <font>
      <b/>
      <sz val="24"/>
      <color rgb="FF66CCFF"/>
      <name val="Trebuchet MS"/>
      <family val="2"/>
      <scheme val="major"/>
    </font>
    <font>
      <b/>
      <sz val="26"/>
      <color rgb="FF66CCFF"/>
      <name val="Trebuchet MS"/>
      <family val="2"/>
      <scheme val="major"/>
    </font>
    <font>
      <sz val="18"/>
      <color rgb="FF66CCFF"/>
      <name val="Trebuchet MS"/>
      <family val="2"/>
      <scheme val="major"/>
    </font>
    <font>
      <b/>
      <sz val="24"/>
      <color rgb="FF66CCFF"/>
      <name val="Trebuchet MS"/>
      <family val="2"/>
      <scheme val="minor"/>
    </font>
    <font>
      <b/>
      <sz val="48"/>
      <color rgb="FF66CCFF"/>
      <name val="Trebuchet MS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 tint="-0.14996795556505021"/>
      </patternFill>
    </fill>
    <fill>
      <patternFill patternType="solid">
        <fgColor theme="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3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thick">
        <color theme="3"/>
      </bottom>
      <diagonal/>
    </border>
    <border>
      <left/>
      <right/>
      <top style="dotted">
        <color theme="4"/>
      </top>
      <bottom style="thick">
        <color theme="3"/>
      </bottom>
      <diagonal/>
    </border>
    <border>
      <left style="thin">
        <color theme="0"/>
      </left>
      <right style="thin">
        <color theme="0"/>
      </right>
      <top style="dotted">
        <color theme="4"/>
      </top>
      <bottom style="thick">
        <color theme="3"/>
      </bottom>
      <diagonal/>
    </border>
    <border>
      <left/>
      <right style="medium">
        <color theme="0"/>
      </right>
      <top style="thick">
        <color theme="3"/>
      </top>
      <bottom/>
      <diagonal/>
    </border>
    <border>
      <left style="medium">
        <color theme="0"/>
      </left>
      <right style="medium">
        <color theme="0"/>
      </right>
      <top style="thick">
        <color theme="3"/>
      </top>
      <bottom/>
      <diagonal/>
    </border>
    <border>
      <left style="medium">
        <color theme="0"/>
      </left>
      <right/>
      <top style="thick">
        <color theme="3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/>
      <top style="dotted">
        <color theme="4"/>
      </top>
      <bottom style="thick">
        <color theme="3"/>
      </bottom>
      <diagonal/>
    </border>
    <border>
      <left/>
      <right style="thin">
        <color theme="0"/>
      </right>
      <top style="dotted">
        <color theme="4"/>
      </top>
      <bottom style="thick">
        <color theme="3"/>
      </bottom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 style="medium">
        <color theme="2"/>
      </right>
      <top/>
      <bottom/>
      <diagonal/>
    </border>
    <border>
      <left style="medium">
        <color theme="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theme="8"/>
      </top>
      <bottom style="thick">
        <color theme="8"/>
      </bottom>
      <diagonal/>
    </border>
    <border>
      <left/>
      <right/>
      <top/>
      <bottom style="dotted">
        <color theme="8"/>
      </bottom>
      <diagonal/>
    </border>
    <border>
      <left/>
      <right/>
      <top/>
      <bottom style="thick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5" borderId="0">
      <alignment vertical="center"/>
    </xf>
    <xf numFmtId="0" fontId="4" fillId="2" borderId="0" applyNumberFormat="0" applyBorder="0" applyAlignment="0" applyProtection="0"/>
    <xf numFmtId="0" fontId="6" fillId="5" borderId="3" applyNumberFormat="0" applyProtection="0">
      <alignment vertical="center"/>
    </xf>
    <xf numFmtId="0" fontId="2" fillId="3" borderId="1" applyNumberFormat="0" applyAlignment="0" applyProtection="0"/>
    <xf numFmtId="0" fontId="3" fillId="4" borderId="2" applyNumberFormat="0" applyProtection="0">
      <alignment vertical="center"/>
    </xf>
    <xf numFmtId="0" fontId="8" fillId="5" borderId="0" applyNumberFormat="0" applyBorder="0" applyProtection="0"/>
    <xf numFmtId="0" fontId="5" fillId="5" borderId="5" applyNumberFormat="0" applyProtection="0">
      <alignment vertical="center"/>
    </xf>
    <xf numFmtId="0" fontId="7" fillId="5" borderId="0" applyNumberFormat="0" applyBorder="0" applyProtection="0">
      <alignment vertical="center"/>
    </xf>
    <xf numFmtId="0" fontId="9" fillId="5" borderId="4" applyNumberFormat="0" applyProtection="0">
      <alignment horizontal="center" vertical="center"/>
    </xf>
  </cellStyleXfs>
  <cellXfs count="96">
    <xf numFmtId="0" fontId="0" fillId="5" borderId="0" xfId="0">
      <alignment vertical="center"/>
    </xf>
    <xf numFmtId="0" fontId="0" fillId="5" borderId="0" xfId="0" applyAlignment="1">
      <alignment horizontal="left"/>
    </xf>
    <xf numFmtId="0" fontId="5" fillId="5" borderId="12" xfId="6" applyBorder="1">
      <alignment vertical="center"/>
    </xf>
    <xf numFmtId="0" fontId="5" fillId="5" borderId="4" xfId="6" applyBorder="1">
      <alignment vertical="center"/>
    </xf>
    <xf numFmtId="0" fontId="5" fillId="5" borderId="13" xfId="6" applyBorder="1">
      <alignment vertical="center"/>
    </xf>
    <xf numFmtId="165" fontId="11" fillId="5" borderId="6" xfId="0" applyNumberFormat="1" applyFont="1" applyBorder="1" applyAlignment="1">
      <alignment horizontal="left" wrapText="1" indent="1"/>
    </xf>
    <xf numFmtId="165" fontId="11" fillId="5" borderId="7" xfId="0" applyNumberFormat="1" applyFont="1" applyBorder="1" applyAlignment="1">
      <alignment horizontal="left" wrapText="1" indent="1"/>
    </xf>
    <xf numFmtId="165" fontId="11" fillId="5" borderId="8" xfId="0" applyNumberFormat="1" applyFont="1" applyBorder="1" applyAlignment="1">
      <alignment horizontal="left" wrapText="1" indent="1"/>
    </xf>
    <xf numFmtId="165" fontId="12" fillId="6" borderId="14" xfId="0" applyNumberFormat="1" applyFont="1" applyFill="1" applyBorder="1" applyAlignment="1">
      <alignment horizontal="left" wrapText="1" indent="1"/>
    </xf>
    <xf numFmtId="165" fontId="12" fillId="6" borderId="15" xfId="0" applyNumberFormat="1" applyFont="1" applyFill="1" applyBorder="1" applyAlignment="1">
      <alignment horizontal="left" wrapText="1" indent="1"/>
    </xf>
    <xf numFmtId="165" fontId="12" fillId="6" borderId="16" xfId="0" applyNumberFormat="1" applyFont="1" applyFill="1" applyBorder="1" applyAlignment="1">
      <alignment horizontal="left" wrapText="1" indent="1"/>
    </xf>
    <xf numFmtId="165" fontId="12" fillId="5" borderId="9" xfId="0" applyNumberFormat="1" applyFont="1" applyBorder="1" applyAlignment="1">
      <alignment horizontal="left" wrapText="1" indent="1"/>
    </xf>
    <xf numFmtId="165" fontId="12" fillId="5" borderId="10" xfId="0" applyNumberFormat="1" applyFont="1" applyBorder="1" applyAlignment="1">
      <alignment horizontal="left" wrapText="1" indent="1"/>
    </xf>
    <xf numFmtId="165" fontId="12" fillId="5" borderId="11" xfId="0" applyNumberFormat="1" applyFont="1" applyBorder="1" applyAlignment="1">
      <alignment horizontal="left" wrapText="1" indent="1"/>
    </xf>
    <xf numFmtId="0" fontId="13" fillId="5" borderId="9" xfId="0" applyFont="1" applyBorder="1" applyAlignment="1">
      <alignment horizontal="left" vertical="top" wrapText="1" indent="1"/>
    </xf>
    <xf numFmtId="0" fontId="13" fillId="5" borderId="10" xfId="0" applyFont="1" applyBorder="1" applyAlignment="1">
      <alignment horizontal="left" vertical="top" wrapText="1" indent="1"/>
    </xf>
    <xf numFmtId="0" fontId="13" fillId="5" borderId="10" xfId="1" applyFont="1" applyFill="1" applyBorder="1" applyAlignment="1">
      <alignment horizontal="left" vertical="top" wrapText="1" indent="1"/>
    </xf>
    <xf numFmtId="0" fontId="13" fillId="5" borderId="11" xfId="1" applyFont="1" applyFill="1" applyBorder="1" applyAlignment="1">
      <alignment horizontal="left" vertical="top" wrapText="1" indent="1"/>
    </xf>
    <xf numFmtId="0" fontId="13" fillId="6" borderId="14" xfId="0" applyFont="1" applyFill="1" applyBorder="1" applyAlignment="1">
      <alignment horizontal="left" vertical="center" wrapText="1" indent="1"/>
    </xf>
    <xf numFmtId="0" fontId="13" fillId="6" borderId="15" xfId="0" applyFont="1" applyFill="1" applyBorder="1" applyAlignment="1">
      <alignment horizontal="left" vertical="center" wrapText="1" indent="1"/>
    </xf>
    <xf numFmtId="0" fontId="13" fillId="6" borderId="15" xfId="1" applyFont="1" applyFill="1" applyBorder="1" applyAlignment="1">
      <alignment horizontal="left" vertical="center" wrapText="1" indent="1"/>
    </xf>
    <xf numFmtId="0" fontId="13" fillId="6" borderId="16" xfId="1" applyFont="1" applyFill="1" applyBorder="1" applyAlignment="1">
      <alignment horizontal="left" vertical="center" wrapText="1" indent="1"/>
    </xf>
    <xf numFmtId="0" fontId="13" fillId="5" borderId="9" xfId="0" applyFont="1" applyBorder="1" applyAlignment="1">
      <alignment horizontal="left" vertical="center" wrapText="1" indent="1"/>
    </xf>
    <xf numFmtId="0" fontId="13" fillId="5" borderId="10" xfId="0" applyFont="1" applyBorder="1" applyAlignment="1">
      <alignment horizontal="left" vertical="center" wrapText="1" indent="1"/>
    </xf>
    <xf numFmtId="0" fontId="13" fillId="5" borderId="10" xfId="1" applyFont="1" applyFill="1" applyBorder="1" applyAlignment="1">
      <alignment horizontal="left" vertical="center" wrapText="1" indent="1"/>
    </xf>
    <xf numFmtId="0" fontId="13" fillId="5" borderId="11" xfId="1" applyFont="1" applyFill="1" applyBorder="1" applyAlignment="1">
      <alignment horizontal="left" vertical="center" wrapText="1" indent="1"/>
    </xf>
    <xf numFmtId="1" fontId="0" fillId="5" borderId="0" xfId="0" quotePrefix="1" applyNumberFormat="1" applyAlignment="1">
      <alignment horizontal="left"/>
    </xf>
    <xf numFmtId="0" fontId="6" fillId="5" borderId="4" xfId="2" applyBorder="1">
      <alignment vertical="center"/>
    </xf>
    <xf numFmtId="0" fontId="6" fillId="5" borderId="0" xfId="2" applyBorder="1">
      <alignment vertical="center"/>
    </xf>
    <xf numFmtId="164" fontId="6" fillId="5" borderId="0" xfId="2" applyNumberFormat="1" applyBorder="1">
      <alignment vertical="center"/>
    </xf>
    <xf numFmtId="164" fontId="6" fillId="5" borderId="0" xfId="2" applyNumberFormat="1" applyBorder="1" applyAlignment="1">
      <alignment horizontal="left" vertical="center"/>
    </xf>
    <xf numFmtId="0" fontId="6" fillId="5" borderId="0" xfId="2" applyBorder="1" applyAlignment="1">
      <alignment horizontal="left" vertical="center"/>
    </xf>
    <xf numFmtId="165" fontId="17" fillId="6" borderId="0" xfId="0" applyNumberFormat="1" applyFont="1" applyFill="1" applyAlignment="1">
      <alignment horizontal="center" vertical="center"/>
    </xf>
    <xf numFmtId="165" fontId="17" fillId="5" borderId="0" xfId="0" applyNumberFormat="1" applyFont="1" applyAlignment="1">
      <alignment horizontal="center" vertical="center"/>
    </xf>
    <xf numFmtId="14" fontId="17" fillId="7" borderId="0" xfId="0" applyNumberFormat="1" applyFont="1" applyFill="1" applyAlignment="1">
      <alignment horizontal="left"/>
    </xf>
    <xf numFmtId="0" fontId="18" fillId="10" borderId="0" xfId="0" applyFont="1" applyFill="1">
      <alignment vertical="center"/>
    </xf>
    <xf numFmtId="0" fontId="15" fillId="10" borderId="0" xfId="0" applyFont="1" applyFill="1">
      <alignment vertical="center"/>
    </xf>
    <xf numFmtId="0" fontId="20" fillId="10" borderId="0" xfId="0" applyFont="1" applyFill="1">
      <alignment vertical="center"/>
    </xf>
    <xf numFmtId="0" fontId="14" fillId="10" borderId="0" xfId="0" applyFont="1" applyFill="1">
      <alignment vertical="center"/>
    </xf>
    <xf numFmtId="0" fontId="22" fillId="10" borderId="0" xfId="0" applyFont="1" applyFill="1">
      <alignment vertical="center"/>
    </xf>
    <xf numFmtId="0" fontId="23" fillId="10" borderId="0" xfId="0" applyFont="1" applyFill="1">
      <alignment vertical="center"/>
    </xf>
    <xf numFmtId="0" fontId="0" fillId="6" borderId="0" xfId="0" applyFill="1">
      <alignment vertical="center"/>
    </xf>
    <xf numFmtId="0" fontId="15" fillId="10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15" fillId="11" borderId="0" xfId="0" applyFont="1" applyFill="1">
      <alignment vertical="center"/>
    </xf>
    <xf numFmtId="165" fontId="17" fillId="0" borderId="0" xfId="0" applyNumberFormat="1" applyFont="1" applyFill="1" applyAlignment="1">
      <alignment horizontal="center" vertical="center"/>
    </xf>
    <xf numFmtId="0" fontId="0" fillId="5" borderId="31" xfId="0" applyBorder="1" applyAlignment="1">
      <alignment horizontal="left"/>
    </xf>
    <xf numFmtId="0" fontId="24" fillId="12" borderId="31" xfId="0" applyFont="1" applyFill="1" applyBorder="1" applyAlignment="1">
      <alignment horizontal="left"/>
    </xf>
    <xf numFmtId="0" fontId="24" fillId="5" borderId="31" xfId="0" applyFont="1" applyBorder="1" applyAlignment="1">
      <alignment horizontal="left"/>
    </xf>
    <xf numFmtId="165" fontId="25" fillId="9" borderId="0" xfId="0" applyNumberFormat="1" applyFont="1" applyFill="1" applyAlignment="1">
      <alignment horizontal="center" vertical="center"/>
    </xf>
    <xf numFmtId="165" fontId="20" fillId="0" borderId="0" xfId="0" applyNumberFormat="1" applyFont="1" applyFill="1" applyAlignment="1">
      <alignment horizontal="center" vertical="center"/>
    </xf>
    <xf numFmtId="0" fontId="29" fillId="10" borderId="28" xfId="2" applyFont="1" applyFill="1" applyBorder="1" applyAlignment="1">
      <alignment horizontal="center" vertical="center"/>
    </xf>
    <xf numFmtId="0" fontId="29" fillId="10" borderId="28" xfId="2" applyFont="1" applyFill="1" applyBorder="1" applyAlignment="1">
      <alignment horizontal="center" vertical="center"/>
    </xf>
    <xf numFmtId="0" fontId="21" fillId="10" borderId="0" xfId="7" applyFont="1" applyFill="1" applyAlignment="1">
      <alignment horizontal="left"/>
    </xf>
    <xf numFmtId="0" fontId="26" fillId="10" borderId="0" xfId="7" applyFont="1" applyFill="1" applyAlignment="1"/>
    <xf numFmtId="0" fontId="32" fillId="10" borderId="0" xfId="5" applyFont="1" applyFill="1" applyBorder="1" applyAlignment="1">
      <alignment horizontal="center" vertical="top"/>
    </xf>
    <xf numFmtId="166" fontId="16" fillId="5" borderId="28" xfId="8" applyNumberFormat="1" applyFont="1" applyBorder="1">
      <alignment horizontal="center" vertical="center"/>
    </xf>
    <xf numFmtId="0" fontId="27" fillId="10" borderId="0" xfId="0" applyFont="1" applyFill="1" applyAlignment="1">
      <alignment horizontal="left" vertical="center"/>
    </xf>
    <xf numFmtId="0" fontId="23" fillId="10" borderId="29" xfId="0" applyFont="1" applyFill="1" applyBorder="1" applyAlignment="1">
      <alignment horizontal="left" vertical="center"/>
    </xf>
    <xf numFmtId="14" fontId="23" fillId="10" borderId="0" xfId="0" applyNumberFormat="1" applyFont="1" applyFill="1" applyAlignment="1">
      <alignment horizontal="left" vertical="center"/>
    </xf>
    <xf numFmtId="0" fontId="23" fillId="10" borderId="0" xfId="0" applyFont="1" applyFill="1" applyAlignment="1">
      <alignment horizontal="left" vertical="center"/>
    </xf>
    <xf numFmtId="0" fontId="28" fillId="10" borderId="28" xfId="2" applyFont="1" applyFill="1" applyBorder="1" applyAlignment="1">
      <alignment horizontal="center" vertical="center"/>
    </xf>
    <xf numFmtId="0" fontId="30" fillId="10" borderId="0" xfId="7" applyFont="1" applyFill="1" applyAlignment="1">
      <alignment horizontal="center"/>
    </xf>
    <xf numFmtId="166" fontId="16" fillId="5" borderId="30" xfId="8" applyNumberFormat="1" applyFont="1" applyBorder="1">
      <alignment horizontal="center" vertical="center"/>
    </xf>
    <xf numFmtId="0" fontId="0" fillId="10" borderId="0" xfId="0" applyFill="1" applyAlignment="1">
      <alignment horizontal="left" vertical="center" wrapText="1"/>
    </xf>
    <xf numFmtId="0" fontId="15" fillId="10" borderId="0" xfId="0" applyFont="1" applyFill="1" applyAlignment="1">
      <alignment horizontal="left" vertical="center" wrapText="1"/>
    </xf>
    <xf numFmtId="0" fontId="31" fillId="10" borderId="0" xfId="0" applyFont="1" applyFill="1" applyAlignment="1">
      <alignment horizontal="center"/>
    </xf>
    <xf numFmtId="14" fontId="0" fillId="10" borderId="0" xfId="0" applyNumberFormat="1" applyFill="1" applyAlignment="1">
      <alignment horizontal="left" vertical="top" wrapText="1"/>
    </xf>
    <xf numFmtId="164" fontId="6" fillId="5" borderId="4" xfId="2" applyNumberFormat="1" applyBorder="1" applyAlignment="1">
      <alignment horizontal="left" vertical="center"/>
    </xf>
    <xf numFmtId="0" fontId="2" fillId="6" borderId="15" xfId="3" applyFill="1" applyBorder="1" applyAlignment="1">
      <alignment horizontal="left" vertical="center" wrapText="1"/>
    </xf>
    <xf numFmtId="0" fontId="2" fillId="6" borderId="16" xfId="3" applyFill="1" applyBorder="1" applyAlignment="1">
      <alignment horizontal="left" vertical="center" wrapText="1"/>
    </xf>
    <xf numFmtId="165" fontId="10" fillId="6" borderId="15" xfId="3" applyNumberFormat="1" applyFont="1" applyFill="1" applyBorder="1" applyAlignment="1">
      <alignment horizontal="left" wrapText="1" indent="1"/>
    </xf>
    <xf numFmtId="165" fontId="10" fillId="6" borderId="16" xfId="3" applyNumberFormat="1" applyFont="1" applyFill="1" applyBorder="1" applyAlignment="1">
      <alignment horizontal="left" wrapText="1" indent="1"/>
    </xf>
    <xf numFmtId="0" fontId="0" fillId="5" borderId="0" xfId="0" applyAlignment="1">
      <alignment horizontal="left"/>
    </xf>
    <xf numFmtId="0" fontId="0" fillId="5" borderId="0" xfId="0" applyAlignment="1"/>
    <xf numFmtId="0" fontId="0" fillId="5" borderId="20" xfId="0" applyBorder="1" applyAlignment="1">
      <alignment horizontal="center" wrapText="1"/>
    </xf>
    <xf numFmtId="0" fontId="0" fillId="5" borderId="0" xfId="0" applyAlignment="1">
      <alignment horizontal="center"/>
    </xf>
    <xf numFmtId="0" fontId="0" fillId="5" borderId="21" xfId="0" applyBorder="1" applyAlignment="1">
      <alignment horizontal="center"/>
    </xf>
    <xf numFmtId="0" fontId="0" fillId="5" borderId="20" xfId="0" applyBorder="1" applyAlignment="1">
      <alignment horizontal="center"/>
    </xf>
    <xf numFmtId="0" fontId="0" fillId="5" borderId="22" xfId="0" applyBorder="1" applyAlignment="1">
      <alignment horizontal="center"/>
    </xf>
    <xf numFmtId="0" fontId="0" fillId="5" borderId="23" xfId="0" applyBorder="1" applyAlignment="1">
      <alignment horizontal="center"/>
    </xf>
    <xf numFmtId="0" fontId="0" fillId="5" borderId="24" xfId="0" applyBorder="1" applyAlignment="1">
      <alignment horizontal="center"/>
    </xf>
    <xf numFmtId="0" fontId="0" fillId="5" borderId="17" xfId="0" applyBorder="1" applyAlignment="1">
      <alignment horizontal="center" wrapText="1"/>
    </xf>
    <xf numFmtId="0" fontId="0" fillId="5" borderId="18" xfId="0" applyBorder="1" applyAlignment="1">
      <alignment horizontal="center"/>
    </xf>
    <xf numFmtId="0" fontId="0" fillId="5" borderId="19" xfId="0" applyBorder="1" applyAlignment="1">
      <alignment horizontal="center"/>
    </xf>
    <xf numFmtId="0" fontId="19" fillId="5" borderId="25" xfId="0" applyFont="1" applyBorder="1" applyAlignment="1">
      <alignment horizontal="center" vertical="center"/>
    </xf>
    <xf numFmtId="0" fontId="19" fillId="5" borderId="26" xfId="0" applyFont="1" applyBorder="1" applyAlignment="1">
      <alignment horizontal="center" vertical="center"/>
    </xf>
    <xf numFmtId="0" fontId="19" fillId="5" borderId="27" xfId="0" applyFont="1" applyBorder="1" applyAlignment="1">
      <alignment horizontal="center" vertical="center"/>
    </xf>
    <xf numFmtId="0" fontId="19" fillId="8" borderId="25" xfId="0" applyFont="1" applyFill="1" applyBorder="1" applyAlignment="1">
      <alignment horizontal="center" vertical="center"/>
    </xf>
    <xf numFmtId="0" fontId="19" fillId="8" borderId="26" xfId="0" applyFont="1" applyFill="1" applyBorder="1" applyAlignment="1">
      <alignment horizontal="center" vertical="center"/>
    </xf>
    <xf numFmtId="0" fontId="19" fillId="8" borderId="27" xfId="0" applyFont="1" applyFill="1" applyBorder="1" applyAlignment="1">
      <alignment horizontal="center" vertical="center"/>
    </xf>
    <xf numFmtId="0" fontId="0" fillId="5" borderId="18" xfId="0" applyBorder="1" applyAlignment="1">
      <alignment horizontal="center" wrapText="1"/>
    </xf>
    <xf numFmtId="0" fontId="0" fillId="5" borderId="19" xfId="0" applyBorder="1" applyAlignment="1">
      <alignment horizontal="center" wrapText="1"/>
    </xf>
    <xf numFmtId="0" fontId="0" fillId="5" borderId="0" xfId="0" applyAlignment="1">
      <alignment horizontal="center" wrapText="1"/>
    </xf>
    <xf numFmtId="0" fontId="0" fillId="5" borderId="21" xfId="0" applyBorder="1" applyAlignment="1">
      <alignment horizontal="center" wrapText="1"/>
    </xf>
    <xf numFmtId="0" fontId="0" fillId="10" borderId="0" xfId="0" applyFill="1">
      <alignment vertical="center"/>
    </xf>
  </cellXfs>
  <cellStyles count="9">
    <cellStyle name="40% - Énfasis1" xfId="1" builtinId="31" customBuiltin="1"/>
    <cellStyle name="Encabezado 1" xfId="2" builtinId="16" customBuiltin="1"/>
    <cellStyle name="Encabezado 4" xfId="8" builtinId="19" customBuiltin="1"/>
    <cellStyle name="Énfasis1" xfId="3" builtinId="29" customBuiltin="1"/>
    <cellStyle name="Énfasis5" xfId="4" builtinId="45" customBuiltin="1"/>
    <cellStyle name="Normal" xfId="0" builtinId="0" customBuiltin="1"/>
    <cellStyle name="Título" xfId="5" builtinId="15" customBuiltin="1"/>
    <cellStyle name="Título 2" xfId="6" builtinId="17" customBuiltin="1"/>
    <cellStyle name="Título 3" xfId="7" builtinId="18" customBuiltin="1"/>
  </cellStyles>
  <dxfs count="65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8"/>
        </patternFill>
      </fill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font>
        <color theme="3" tint="0.59996337778862885"/>
      </font>
    </dxf>
    <dxf>
      <fill>
        <patternFill>
          <bgColor theme="8"/>
        </patternFill>
      </fill>
    </dxf>
    <dxf>
      <font>
        <color theme="3" tint="0.59996337778862885"/>
      </font>
    </dxf>
    <dxf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color theme="3"/>
      </font>
      <fill>
        <patternFill patternType="solid">
          <fgColor theme="0" tint="-0.14996795556505021"/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3"/>
      </font>
      <fill>
        <patternFill>
          <bgColor theme="2"/>
        </patternFill>
      </fill>
      <border diagonalUp="0" diagonalDown="0">
        <left/>
        <right/>
        <top/>
        <bottom style="thick">
          <color theme="3"/>
        </bottom>
        <vertical/>
        <horizontal/>
      </border>
    </dxf>
    <dxf>
      <font>
        <b val="0"/>
        <i val="0"/>
        <color theme="3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Calendario con la tabla de días festivos" defaultPivotStyle="PivotStyleLight16">
    <tableStyle name="Calendario con la tabla de días festivos" pivot="0" count="3" xr9:uid="{00000000-0011-0000-FFFF-FFFF00000000}">
      <tableStyleElement type="wholeTable" dxfId="64"/>
      <tableStyleElement type="headerRow" dxfId="63"/>
      <tableStyleElement type="firstRowStripe" dxfId="6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Spin" dx="16" fmlaLink="$R$6" max="2999" min="1900" page="10" val="2025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Enero!A1"/><Relationship Id="rId1" Type="http://schemas.openxmlformats.org/officeDocument/2006/relationships/hyperlink" Target="#'D&#237;as festivo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Febrero!A1"/><Relationship Id="rId1" Type="http://schemas.openxmlformats.org/officeDocument/2006/relationships/hyperlink" Target="#Configuraci&#243;n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arzo!A1"/><Relationship Id="rId1" Type="http://schemas.openxmlformats.org/officeDocument/2006/relationships/hyperlink" Target="#Ener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Abril!A1"/><Relationship Id="rId1" Type="http://schemas.openxmlformats.org/officeDocument/2006/relationships/hyperlink" Target="#Febrero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ayo!A1"/><Relationship Id="rId1" Type="http://schemas.openxmlformats.org/officeDocument/2006/relationships/hyperlink" Target="#Marzo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Junio!A1"/><Relationship Id="rId1" Type="http://schemas.openxmlformats.org/officeDocument/2006/relationships/hyperlink" Target="#Abril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Julio!A1"/><Relationship Id="rId1" Type="http://schemas.openxmlformats.org/officeDocument/2006/relationships/hyperlink" Target="#Mayo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Agosto!A1"/><Relationship Id="rId1" Type="http://schemas.openxmlformats.org/officeDocument/2006/relationships/hyperlink" Target="#Junio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Septiembre!A1"/><Relationship Id="rId1" Type="http://schemas.openxmlformats.org/officeDocument/2006/relationships/hyperlink" Target="#Julio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Octubre!A1"/><Relationship Id="rId1" Type="http://schemas.openxmlformats.org/officeDocument/2006/relationships/hyperlink" Target="#Agosto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Noviembre!A1"/><Relationship Id="rId1" Type="http://schemas.openxmlformats.org/officeDocument/2006/relationships/hyperlink" Target="#Septiembr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Diciembre!A1"/><Relationship Id="rId1" Type="http://schemas.openxmlformats.org/officeDocument/2006/relationships/hyperlink" Target="#Octubre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D&#237;as festivos'!A1"/><Relationship Id="rId1" Type="http://schemas.openxmlformats.org/officeDocument/2006/relationships/hyperlink" Target="#Noviembr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Configuraci&#243;n!A1"/><Relationship Id="rId1" Type="http://schemas.openxmlformats.org/officeDocument/2006/relationships/hyperlink" Target="#Diciembr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28</xdr:col>
      <xdr:colOff>301277</xdr:colOff>
      <xdr:row>0</xdr:row>
      <xdr:rowOff>167640</xdr:rowOff>
    </xdr:from>
    <xdr:to>
      <xdr:col>30</xdr:col>
      <xdr:colOff>17432</xdr:colOff>
      <xdr:row>0</xdr:row>
      <xdr:rowOff>474345</xdr:rowOff>
    </xdr:to>
    <xdr:sp macro="" textlink="">
      <xdr:nvSpPr>
        <xdr:cNvPr id="5" name="Rectángulo 4" descr="&quot;&quot;" title="Botón de navegación de Configuración">
          <a:hlinkClick xmlns:r="http://schemas.openxmlformats.org/officeDocument/2006/relationships" r:id="rId1" tooltip="Días festivos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63942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  <a:latin typeface="+mn-lt"/>
            </a:rPr>
            <a:t>&lt;</a:t>
          </a:r>
        </a:p>
      </xdr:txBody>
    </xdr:sp>
    <xdr:clientData fPrintsWithSheet="0"/>
  </xdr:twoCellAnchor>
  <xdr:twoCellAnchor editAs="absolute">
    <xdr:from>
      <xdr:col>30</xdr:col>
      <xdr:colOff>17432</xdr:colOff>
      <xdr:row>0</xdr:row>
      <xdr:rowOff>167640</xdr:rowOff>
    </xdr:from>
    <xdr:to>
      <xdr:col>31</xdr:col>
      <xdr:colOff>57437</xdr:colOff>
      <xdr:row>0</xdr:row>
      <xdr:rowOff>474345</xdr:rowOff>
    </xdr:to>
    <xdr:sp macro="" textlink="">
      <xdr:nvSpPr>
        <xdr:cNvPr id="6" name="Rectángulo 5" descr="&quot;&quot;" title="Botón de navegación de Enero">
          <a:hlinkClick xmlns:r="http://schemas.openxmlformats.org/officeDocument/2006/relationships" r:id="rId2" tooltip="Enero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029950" y="171450"/>
          <a:ext cx="381000" cy="323850"/>
        </a:xfrm>
        <a:prstGeom prst="rect">
          <a:avLst/>
        </a:prstGeom>
        <a:solidFill>
          <a:schemeClr val="accent1"/>
        </a:solidFill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0</xdr:colOff>
          <xdr:row>8</xdr:row>
          <xdr:rowOff>66675</xdr:rowOff>
        </xdr:from>
        <xdr:to>
          <xdr:col>31</xdr:col>
          <xdr:colOff>152400</xdr:colOff>
          <xdr:row>9</xdr:row>
          <xdr:rowOff>19050</xdr:rowOff>
        </xdr:to>
        <xdr:sp macro="" textlink="">
          <xdr:nvSpPr>
            <xdr:cNvPr id="14337" name="Control numérico 1" descr="Click the spinner to change the calendar year.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xdr:twoCellAnchor editAs="oneCell">
    <xdr:from>
      <xdr:col>30</xdr:col>
      <xdr:colOff>3851</xdr:colOff>
      <xdr:row>0</xdr:row>
      <xdr:rowOff>692844</xdr:rowOff>
    </xdr:from>
    <xdr:to>
      <xdr:col>35</xdr:col>
      <xdr:colOff>98301</xdr:colOff>
      <xdr:row>5</xdr:row>
      <xdr:rowOff>197624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635ABDB-CCAD-A623-AD3F-263CB91EF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42515" y="692844"/>
          <a:ext cx="4553038" cy="1577498"/>
        </a:xfrm>
        <a:prstGeom prst="rect">
          <a:avLst/>
        </a:prstGeom>
      </xdr:spPr>
    </xdr:pic>
    <xdr:clientData/>
  </xdr:twoCellAnchor>
  <xdr:twoCellAnchor>
    <xdr:from>
      <xdr:col>30</xdr:col>
      <xdr:colOff>156575</xdr:colOff>
      <xdr:row>7</xdr:row>
      <xdr:rowOff>234863</xdr:rowOff>
    </xdr:from>
    <xdr:to>
      <xdr:col>31</xdr:col>
      <xdr:colOff>260959</xdr:colOff>
      <xdr:row>9</xdr:row>
      <xdr:rowOff>117431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7187DA9-8D4C-5910-7F32-44F4273D117D}"/>
            </a:ext>
          </a:extLst>
        </xdr:cNvPr>
        <xdr:cNvSpPr/>
      </xdr:nvSpPr>
      <xdr:spPr>
        <a:xfrm>
          <a:off x="11103801" y="3001027"/>
          <a:ext cx="443631" cy="4566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>
              <a:lumMod val="20000"/>
              <a:lumOff val="8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 kern="1200"/>
        </a:p>
      </xdr:txBody>
    </xdr:sp>
    <xdr:clientData/>
  </xdr:twoCellAnchor>
  <xdr:twoCellAnchor>
    <xdr:from>
      <xdr:col>28</xdr:col>
      <xdr:colOff>113255</xdr:colOff>
      <xdr:row>0</xdr:row>
      <xdr:rowOff>100207</xdr:rowOff>
    </xdr:from>
    <xdr:to>
      <xdr:col>31</xdr:col>
      <xdr:colOff>234863</xdr:colOff>
      <xdr:row>0</xdr:row>
      <xdr:rowOff>600204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CF9B1A0C-3EC5-4D44-B8FB-1FAE11C141BE}"/>
            </a:ext>
          </a:extLst>
        </xdr:cNvPr>
        <xdr:cNvSpPr/>
      </xdr:nvSpPr>
      <xdr:spPr>
        <a:xfrm>
          <a:off x="10381988" y="100207"/>
          <a:ext cx="1139348" cy="499997"/>
        </a:xfrm>
        <a:prstGeom prst="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Configuración">
          <a:hlinkClick xmlns:r="http://schemas.openxmlformats.org/officeDocument/2006/relationships" r:id="rId1" tooltip="Configuración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4" name="Rectángulo 3" descr="&quot;&quot;" title="Botón de navegación de Febrero">
          <a:hlinkClick xmlns:r="http://schemas.openxmlformats.org/officeDocument/2006/relationships" r:id="rId2" tooltip="Febrero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solidFill>
          <a:schemeClr val="accent1"/>
        </a:solidFill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Enero">
          <a:hlinkClick xmlns:r="http://schemas.openxmlformats.org/officeDocument/2006/relationships" r:id="rId1" tooltip="Enero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323849</xdr:colOff>
      <xdr:row>0</xdr:row>
      <xdr:rowOff>171450</xdr:rowOff>
    </xdr:from>
    <xdr:to>
      <xdr:col>7</xdr:col>
      <xdr:colOff>714374</xdr:colOff>
      <xdr:row>1</xdr:row>
      <xdr:rowOff>304800</xdr:rowOff>
    </xdr:to>
    <xdr:sp macro="" textlink="">
      <xdr:nvSpPr>
        <xdr:cNvPr id="3" name="Rectángulo 2" descr="&quot;&quot;" title="Botón de navegación de Marzo">
          <a:hlinkClick xmlns:r="http://schemas.openxmlformats.org/officeDocument/2006/relationships" r:id="rId2" tooltip="Marzo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686674" y="171450"/>
          <a:ext cx="390525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Febrero">
          <a:hlinkClick xmlns:r="http://schemas.openxmlformats.org/officeDocument/2006/relationships" r:id="rId1" tooltip="Febrero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Abril">
          <a:hlinkClick xmlns:r="http://schemas.openxmlformats.org/officeDocument/2006/relationships" r:id="rId2" tooltip="Abril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Marzo">
          <a:hlinkClick xmlns:r="http://schemas.openxmlformats.org/officeDocument/2006/relationships" r:id="rId1" tooltip="Marzo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Mayo">
          <a:hlinkClick xmlns:r="http://schemas.openxmlformats.org/officeDocument/2006/relationships" r:id="rId2" tooltip="Mayo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Abril">
          <a:hlinkClick xmlns:r="http://schemas.openxmlformats.org/officeDocument/2006/relationships" r:id="rId1" tooltip="Abril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323849</xdr:colOff>
      <xdr:row>0</xdr:row>
      <xdr:rowOff>171450</xdr:rowOff>
    </xdr:from>
    <xdr:to>
      <xdr:col>7</xdr:col>
      <xdr:colOff>714374</xdr:colOff>
      <xdr:row>1</xdr:row>
      <xdr:rowOff>304800</xdr:rowOff>
    </xdr:to>
    <xdr:sp macro="" textlink="">
      <xdr:nvSpPr>
        <xdr:cNvPr id="3" name="Rectángulo 2" descr="&quot;&quot;" title="Botón de navegación de Junio">
          <a:hlinkClick xmlns:r="http://schemas.openxmlformats.org/officeDocument/2006/relationships" r:id="rId2" tooltip="Junio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686674" y="171450"/>
          <a:ext cx="390525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Mayo">
          <a:hlinkClick xmlns:r="http://schemas.openxmlformats.org/officeDocument/2006/relationships" r:id="rId1" tooltip="Mayo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323849</xdr:colOff>
      <xdr:row>0</xdr:row>
      <xdr:rowOff>171450</xdr:rowOff>
    </xdr:from>
    <xdr:to>
      <xdr:col>7</xdr:col>
      <xdr:colOff>714374</xdr:colOff>
      <xdr:row>1</xdr:row>
      <xdr:rowOff>304800</xdr:rowOff>
    </xdr:to>
    <xdr:sp macro="" textlink="">
      <xdr:nvSpPr>
        <xdr:cNvPr id="3" name="Rectángulo 2" descr="&quot;&quot;" title="Botón de navegación de Julio">
          <a:hlinkClick xmlns:r="http://schemas.openxmlformats.org/officeDocument/2006/relationships" r:id="rId2" tooltip="Julio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7686674" y="171450"/>
          <a:ext cx="390525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Junio">
          <a:hlinkClick xmlns:r="http://schemas.openxmlformats.org/officeDocument/2006/relationships" r:id="rId1" tooltip="Junio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Agosto">
          <a:hlinkClick xmlns:r="http://schemas.openxmlformats.org/officeDocument/2006/relationships" r:id="rId2" tooltip="Agosto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Agosto">
          <a:hlinkClick xmlns:r="http://schemas.openxmlformats.org/officeDocument/2006/relationships" r:id="rId1" tooltip="Julio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  <a:endParaRPr lang="en-US" sz="1400" b="0">
            <a:solidFill>
              <a:schemeClr val="accent1"/>
            </a:solidFill>
          </a:endParaRP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Septiembre">
          <a:hlinkClick xmlns:r="http://schemas.openxmlformats.org/officeDocument/2006/relationships" r:id="rId2" tooltip="Septiembre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Agosto">
          <a:hlinkClick xmlns:r="http://schemas.openxmlformats.org/officeDocument/2006/relationships" r:id="rId1" tooltip="Agosto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Octubre">
          <a:hlinkClick xmlns:r="http://schemas.openxmlformats.org/officeDocument/2006/relationships" r:id="rId2" tooltip="Octubre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Septiembre">
          <a:hlinkClick xmlns:r="http://schemas.openxmlformats.org/officeDocument/2006/relationships" r:id="rId1" tooltip="Septiembre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Noviembre">
          <a:hlinkClick xmlns:r="http://schemas.openxmlformats.org/officeDocument/2006/relationships" r:id="rId2" tooltip="Noviembre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Noviembre">
          <a:hlinkClick xmlns:r="http://schemas.openxmlformats.org/officeDocument/2006/relationships" r:id="rId1" tooltip="Octubre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Diciembre">
          <a:hlinkClick xmlns:r="http://schemas.openxmlformats.org/officeDocument/2006/relationships" r:id="rId2" tooltip="Diciembre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1123950</xdr:colOff>
      <xdr:row>0</xdr:row>
      <xdr:rowOff>171450</xdr:rowOff>
    </xdr:from>
    <xdr:to>
      <xdr:col>7</xdr:col>
      <xdr:colOff>323850</xdr:colOff>
      <xdr:row>1</xdr:row>
      <xdr:rowOff>304800</xdr:rowOff>
    </xdr:to>
    <xdr:sp macro="" textlink="">
      <xdr:nvSpPr>
        <xdr:cNvPr id="2" name="Rectángulo 1" descr="&quot;&quot;" title="Botón de navegación de Diciembre">
          <a:hlinkClick xmlns:r="http://schemas.openxmlformats.org/officeDocument/2006/relationships" r:id="rId1" tooltip="Noviembre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305675" y="171450"/>
          <a:ext cx="381000" cy="323850"/>
        </a:xfrm>
        <a:prstGeom prst="rect">
          <a:avLst/>
        </a:prstGeom>
        <a:noFill/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7</xdr:col>
      <xdr:colOff>333375</xdr:colOff>
      <xdr:row>0</xdr:row>
      <xdr:rowOff>171450</xdr:rowOff>
    </xdr:from>
    <xdr:to>
      <xdr:col>7</xdr:col>
      <xdr:colOff>714375</xdr:colOff>
      <xdr:row>1</xdr:row>
      <xdr:rowOff>304800</xdr:rowOff>
    </xdr:to>
    <xdr:sp macro="" textlink="">
      <xdr:nvSpPr>
        <xdr:cNvPr id="3" name="Rectángulo 2" descr="&quot;&quot;" title="Botón de navegación de Días festivos">
          <a:hlinkClick xmlns:r="http://schemas.openxmlformats.org/officeDocument/2006/relationships" r:id="rId2" tooltip="Días festivos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7696200" y="171450"/>
          <a:ext cx="381000" cy="323850"/>
        </a:xfrm>
        <a:prstGeom prst="rect">
          <a:avLst/>
        </a:prstGeom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1082040</xdr:colOff>
      <xdr:row>0</xdr:row>
      <xdr:rowOff>167640</xdr:rowOff>
    </xdr:from>
    <xdr:to>
      <xdr:col>5</xdr:col>
      <xdr:colOff>287655</xdr:colOff>
      <xdr:row>1</xdr:row>
      <xdr:rowOff>281940</xdr:rowOff>
    </xdr:to>
    <xdr:sp macro="" textlink="">
      <xdr:nvSpPr>
        <xdr:cNvPr id="2" name="Rectángulo 1" descr="&quot;&quot;" title="Botón de navegación de Diciembre">
          <a:hlinkClick xmlns:r="http://schemas.openxmlformats.org/officeDocument/2006/relationships" r:id="rId1" tooltip="Diciembre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515350" y="171450"/>
          <a:ext cx="381000" cy="323850"/>
        </a:xfrm>
        <a:prstGeom prst="rect">
          <a:avLst/>
        </a:prstGeom>
        <a:solidFill>
          <a:schemeClr val="bg2"/>
        </a:solidFill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>
              <a:solidFill>
                <a:schemeClr val="accent1"/>
              </a:solidFill>
            </a:rPr>
            <a:t>&lt;</a:t>
          </a:r>
        </a:p>
      </xdr:txBody>
    </xdr:sp>
    <xdr:clientData fPrintsWithSheet="0"/>
  </xdr:twoCellAnchor>
  <xdr:twoCellAnchor editAs="absolute">
    <xdr:from>
      <xdr:col>5</xdr:col>
      <xdr:colOff>304800</xdr:colOff>
      <xdr:row>0</xdr:row>
      <xdr:rowOff>167640</xdr:rowOff>
    </xdr:from>
    <xdr:to>
      <xdr:col>5</xdr:col>
      <xdr:colOff>685800</xdr:colOff>
      <xdr:row>1</xdr:row>
      <xdr:rowOff>281940</xdr:rowOff>
    </xdr:to>
    <xdr:sp macro="" textlink="">
      <xdr:nvSpPr>
        <xdr:cNvPr id="3" name="Rectángulo 2">
          <a:hlinkClick xmlns:r="http://schemas.openxmlformats.org/officeDocument/2006/relationships" r:id="rId2" tooltip="Configuración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8905875" y="171450"/>
          <a:ext cx="381000" cy="323850"/>
        </a:xfrm>
        <a:prstGeom prst="rect">
          <a:avLst/>
        </a:prstGeom>
        <a:solidFill>
          <a:schemeClr val="accent1"/>
        </a:solidFill>
        <a:ln w="95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2400" b="0"/>
            <a:t>&gt;</a:t>
          </a: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íasfestivos" displayName="tblDíasfestivos" ref="B4:F235" totalsRowShown="0">
  <autoFilter ref="B4:F235" xr:uid="{88A1751C-9147-48CD-8C3C-A5FCE2C23834}"/>
  <sortState xmlns:xlrd2="http://schemas.microsoft.com/office/spreadsheetml/2017/richdata2" ref="B5:E235">
    <sortCondition ref="D4:D235"/>
  </sortState>
  <tableColumns count="5">
    <tableColumn id="1" xr3:uid="{00000000-0010-0000-0000-000001000000}" name="DÍA"/>
    <tableColumn id="2" xr3:uid="{00000000-0010-0000-0000-000002000000}" name="FESTIVIDAD"/>
    <tableColumn id="3" xr3:uid="{00000000-0010-0000-0000-000003000000}" name="Comunidad"/>
    <tableColumn id="7" xr3:uid="{00000000-0010-0000-0000-000007000000}" name="DÍA DE LA SEMANA">
      <calculatedColumnFormula>IFERROR(WEEKDAY(tblDíasfestivos[[#This Row],[DÍA]],IF(InicioDeLaSemana="Lunes",2,1)),0)</calculatedColumnFormula>
    </tableColumn>
    <tableColumn id="4" xr3:uid="{82341B11-7B8E-4602-A882-A2B5648D2D2C}" name="Dato combinado automático" dataDxfId="61">
      <calculatedColumnFormula>tblDíasfestivos[[#This Row],[DÍA]]&amp;tblDíasfestivos[[#This Row],[Comunidad]]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Días festivos" altTextSummary="Lista de días festivos, las fechas, descripción del día en el que cae, una columna para una fecha corregida para observaciones y una columna para establecer si se muestra ese día en las hojas mensuales."/>
    </ext>
  </extLst>
</table>
</file>

<file path=xl/theme/theme1.xml><?xml version="1.0" encoding="utf-8"?>
<a:theme xmlns:a="http://schemas.openxmlformats.org/drawingml/2006/main" name="Office Theme">
  <a:themeElements>
    <a:clrScheme name="Calendar with holidays">
      <a:dk1>
        <a:srgbClr val="000000"/>
      </a:dk1>
      <a:lt1>
        <a:srgbClr val="FFFFFF"/>
      </a:lt1>
      <a:dk2>
        <a:srgbClr val="524845"/>
      </a:dk2>
      <a:lt2>
        <a:srgbClr val="F6F2EA"/>
      </a:lt2>
      <a:accent1>
        <a:srgbClr val="C05C48"/>
      </a:accent1>
      <a:accent2>
        <a:srgbClr val="D1832D"/>
      </a:accent2>
      <a:accent3>
        <a:srgbClr val="4FB08F"/>
      </a:accent3>
      <a:accent4>
        <a:srgbClr val="E4DBB6"/>
      </a:accent4>
      <a:accent5>
        <a:srgbClr val="699FAB"/>
      </a:accent5>
      <a:accent6>
        <a:srgbClr val="9079A2"/>
      </a:accent6>
      <a:hlink>
        <a:srgbClr val="699FAB"/>
      </a:hlink>
      <a:folHlink>
        <a:srgbClr val="9079A2"/>
      </a:folHlink>
    </a:clrScheme>
    <a:fontScheme name="Calendar with holidays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/>
    <pageSetUpPr autoPageBreaks="0" fitToPage="1"/>
  </sheetPr>
  <dimension ref="A1:AL44"/>
  <sheetViews>
    <sheetView showGridLines="0" tabSelected="1" view="pageBreakPreview" zoomScale="73" zoomScaleNormal="55" zoomScaleSheetLayoutView="73" workbookViewId="0">
      <selection activeCell="B10" sqref="B10:P10"/>
    </sheetView>
  </sheetViews>
  <sheetFormatPr baseColWidth="10" defaultColWidth="9.140625" defaultRowHeight="15" x14ac:dyDescent="0.3"/>
  <cols>
    <col min="1" max="1" width="6.7109375" style="40" customWidth="1"/>
    <col min="2" max="8" width="5.140625" style="36" customWidth="1"/>
    <col min="9" max="9" width="8.7109375" style="36" customWidth="1"/>
    <col min="10" max="16" width="5.140625" style="36" customWidth="1"/>
    <col min="17" max="17" width="7.85546875" style="36" customWidth="1"/>
    <col min="18" max="24" width="5.140625" style="36" customWidth="1"/>
    <col min="25" max="25" width="9" style="36" customWidth="1"/>
    <col min="26" max="26" width="4.7109375" style="36" customWidth="1"/>
    <col min="27" max="32" width="5.140625" style="36" customWidth="1"/>
    <col min="33" max="33" width="6.7109375" style="36" customWidth="1"/>
    <col min="34" max="34" width="44.5703125" style="36" customWidth="1"/>
    <col min="35" max="35" width="3.5703125" style="36" customWidth="1"/>
    <col min="36" max="16384" width="9.140625" style="36"/>
  </cols>
  <sheetData>
    <row r="1" spans="1:38" ht="60" customHeight="1" x14ac:dyDescent="0.3"/>
    <row r="2" spans="1:38" ht="33" customHeight="1" x14ac:dyDescent="0.3"/>
    <row r="3" spans="1:38" x14ac:dyDescent="0.3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8" ht="34.5" thickBot="1" x14ac:dyDescent="0.35">
      <c r="B4" s="52" t="s">
        <v>46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37"/>
      <c r="R4" s="66" t="s">
        <v>1</v>
      </c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37"/>
      <c r="AH4" s="37"/>
      <c r="AI4" s="35"/>
      <c r="AL4" s="95"/>
    </row>
    <row r="5" spans="1:38" ht="21.75" customHeight="1" thickTop="1" x14ac:dyDescent="0.3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37"/>
      <c r="AH5" s="37"/>
      <c r="AI5" s="35"/>
    </row>
    <row r="6" spans="1:38" ht="18" x14ac:dyDescent="0.35">
      <c r="B6" s="54" t="s">
        <v>0</v>
      </c>
      <c r="C6" s="54"/>
      <c r="D6" s="54"/>
      <c r="E6" s="54"/>
      <c r="F6" s="54"/>
      <c r="G6" s="54"/>
      <c r="H6" s="54"/>
      <c r="I6" s="57" t="s">
        <v>8</v>
      </c>
      <c r="J6" s="57"/>
      <c r="K6" s="57"/>
      <c r="L6" s="40"/>
      <c r="M6" s="40"/>
      <c r="N6" s="40"/>
      <c r="O6" s="40"/>
      <c r="P6" s="40"/>
      <c r="Q6" s="37"/>
      <c r="R6" s="55">
        <v>2025</v>
      </c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37"/>
      <c r="AH6" s="37"/>
      <c r="AI6" s="35"/>
    </row>
    <row r="7" spans="1:38" ht="34.9" customHeight="1" x14ac:dyDescent="0.35">
      <c r="B7" s="62" t="s">
        <v>85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37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37"/>
      <c r="AH7" s="37"/>
      <c r="AI7" s="35"/>
    </row>
    <row r="8" spans="1:38" ht="23.25" customHeight="1" x14ac:dyDescent="0.35">
      <c r="B8" s="53"/>
      <c r="C8" s="53"/>
      <c r="D8" s="53"/>
      <c r="E8" s="53"/>
      <c r="F8" s="53"/>
      <c r="G8" s="53"/>
      <c r="H8" s="53"/>
      <c r="I8" s="37"/>
      <c r="J8" s="37"/>
      <c r="K8" s="37"/>
      <c r="L8" s="37"/>
      <c r="M8" s="37"/>
      <c r="N8" s="37"/>
      <c r="O8" s="37"/>
      <c r="P8" s="37"/>
      <c r="Q8" s="37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37"/>
      <c r="AH8" s="37"/>
      <c r="AI8" s="35"/>
    </row>
    <row r="9" spans="1:38" ht="21.75" customHeight="1" x14ac:dyDescent="0.3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37"/>
      <c r="AH9" s="37"/>
      <c r="AI9" s="35"/>
    </row>
    <row r="10" spans="1:38" ht="34.5" thickBot="1" x14ac:dyDescent="0.35">
      <c r="B10" s="61" t="s">
        <v>95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37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37"/>
      <c r="AH10" s="51" t="s">
        <v>47</v>
      </c>
      <c r="AI10" s="35"/>
    </row>
    <row r="11" spans="1:38" ht="15.75" thickTop="1" x14ac:dyDescent="0.3">
      <c r="B11" s="59">
        <f>DATE(CalYear,1,1)</f>
        <v>45658</v>
      </c>
      <c r="C11" s="60"/>
      <c r="D11" s="60"/>
      <c r="E11" s="60"/>
      <c r="F11" s="60"/>
      <c r="G11" s="60"/>
      <c r="H11" s="60"/>
      <c r="I11" s="40"/>
      <c r="J11" s="59">
        <f>DATE(CalYear,2,1)</f>
        <v>45689</v>
      </c>
      <c r="K11" s="60"/>
      <c r="L11" s="60"/>
      <c r="M11" s="60"/>
      <c r="N11" s="60"/>
      <c r="O11" s="60"/>
      <c r="P11" s="60"/>
      <c r="Q11" s="40"/>
      <c r="R11" s="58">
        <f>DATE(CalYear,3,1)</f>
        <v>45717</v>
      </c>
      <c r="S11" s="58"/>
      <c r="T11" s="58"/>
      <c r="U11" s="58"/>
      <c r="V11" s="58"/>
      <c r="W11" s="58"/>
      <c r="X11" s="58"/>
      <c r="Y11" s="40"/>
      <c r="Z11" s="58">
        <f>DATE(CalYear,4,1)</f>
        <v>45748</v>
      </c>
      <c r="AA11" s="58"/>
      <c r="AB11" s="58"/>
      <c r="AC11" s="58"/>
      <c r="AD11" s="58"/>
      <c r="AE11" s="58"/>
      <c r="AF11" s="58"/>
    </row>
    <row r="12" spans="1:38" s="42" customFormat="1" ht="24" customHeight="1" thickBot="1" x14ac:dyDescent="0.35">
      <c r="A12" s="43"/>
      <c r="B12" s="56" t="str">
        <f>UPPER(TEXT(B11,"MMMM"))</f>
        <v>ENERO</v>
      </c>
      <c r="C12" s="56"/>
      <c r="D12" s="56"/>
      <c r="E12" s="56"/>
      <c r="F12" s="56"/>
      <c r="G12" s="56"/>
      <c r="H12" s="56"/>
      <c r="J12" s="56" t="str">
        <f>UPPER(TEXT(J11,"MMMM"))</f>
        <v>FEBRERO</v>
      </c>
      <c r="K12" s="56"/>
      <c r="L12" s="56"/>
      <c r="M12" s="56"/>
      <c r="N12" s="56"/>
      <c r="O12" s="56"/>
      <c r="P12" s="56"/>
      <c r="R12" s="63" t="str">
        <f>UPPER(TEXT(R11,"MMMM"))</f>
        <v>MARZO</v>
      </c>
      <c r="S12" s="63"/>
      <c r="T12" s="63"/>
      <c r="U12" s="63"/>
      <c r="V12" s="63"/>
      <c r="W12" s="63"/>
      <c r="X12" s="63"/>
      <c r="Z12" s="56" t="str">
        <f>UPPER(TEXT(Z11,"MMMM"))</f>
        <v>ABRIL</v>
      </c>
      <c r="AA12" s="56"/>
      <c r="AB12" s="56"/>
      <c r="AC12" s="56"/>
      <c r="AD12" s="56"/>
      <c r="AE12" s="56"/>
      <c r="AF12" s="56"/>
      <c r="AH12" s="67" t="str">
        <f>IFERROR(VLOOKUP(B10,'Días festivos'!I:L,2,0),"Selecciona la Comunidad Autónoma para visualizar los festivos")</f>
        <v>Selecciona la Comunidad Autónoma para visualizar los festivos</v>
      </c>
    </row>
    <row r="13" spans="1:38" s="42" customFormat="1" ht="19.899999999999999" customHeight="1" thickTop="1" x14ac:dyDescent="0.3">
      <c r="A13" s="43">
        <v>1</v>
      </c>
      <c r="B13" s="33">
        <f t="array" ref="B13:H13">Días+DATE(CalYear,MONTH($B$11),1)-WEEKDAY(DATE(CalYear,MONTH($B$11),1),(InicioDeLaSemana="Lunes")+1)+$A13*7-6</f>
        <v>45656</v>
      </c>
      <c r="C13" s="33">
        <v>45657</v>
      </c>
      <c r="D13" s="33">
        <v>45658</v>
      </c>
      <c r="E13" s="33">
        <v>45659</v>
      </c>
      <c r="F13" s="33">
        <v>45660</v>
      </c>
      <c r="G13" s="33">
        <v>45661</v>
      </c>
      <c r="H13" s="33">
        <v>45662</v>
      </c>
      <c r="J13" s="33">
        <f t="array" ref="J13:P13">Días+DATE(CalYear,MONTH($J$11),1)-WEEKDAY(DATE(CalYear,MONTH($J$11),1),(InicioDeLaSemana="Lunes")+1)+$A13*7-6</f>
        <v>45684</v>
      </c>
      <c r="K13" s="33">
        <v>45685</v>
      </c>
      <c r="L13" s="33">
        <v>45686</v>
      </c>
      <c r="M13" s="33">
        <v>45687</v>
      </c>
      <c r="N13" s="33">
        <v>45688</v>
      </c>
      <c r="O13" s="33">
        <v>45689</v>
      </c>
      <c r="P13" s="33">
        <v>45690</v>
      </c>
      <c r="R13" s="33">
        <f t="array" ref="R13:X13">Días+DATE(CalYear,MONTH($R$11),1)-WEEKDAY(DATE(CalYear,MONTH($R$11),1),(InicioDeLaSemana="Lunes")+1)+$A13*7-6</f>
        <v>45712</v>
      </c>
      <c r="S13" s="33">
        <v>45713</v>
      </c>
      <c r="T13" s="33">
        <v>45714</v>
      </c>
      <c r="U13" s="33">
        <v>45715</v>
      </c>
      <c r="V13" s="33">
        <v>45716</v>
      </c>
      <c r="W13" s="33">
        <v>45717</v>
      </c>
      <c r="X13" s="33">
        <v>45718</v>
      </c>
      <c r="Z13" s="33">
        <f t="array" ref="Z13:AF13">Días+DATE(CalYear,MONTH($Z$11),1)-WEEKDAY(DATE(CalYear,MONTH($Z$11),1),(InicioDeLaSemana="Lunes")+1)+$A13*7-6</f>
        <v>45747</v>
      </c>
      <c r="AA13" s="33">
        <v>45748</v>
      </c>
      <c r="AB13" s="33">
        <v>45749</v>
      </c>
      <c r="AC13" s="33">
        <v>45750</v>
      </c>
      <c r="AD13" s="33">
        <v>45751</v>
      </c>
      <c r="AE13" s="33">
        <v>45752</v>
      </c>
      <c r="AF13" s="33">
        <v>45753</v>
      </c>
      <c r="AH13" s="67"/>
    </row>
    <row r="14" spans="1:38" s="42" customFormat="1" ht="19.899999999999999" customHeight="1" x14ac:dyDescent="0.3">
      <c r="A14" s="43">
        <v>2</v>
      </c>
      <c r="B14" s="50">
        <f t="array" ref="B14:H14">Días+DATE(CalYear,MONTH($B$11),1)-WEEKDAY(DATE(CalYear,MONTH($B$11),1),(InicioDeLaSemana="Lunes")+1)+$A14*7-6</f>
        <v>45663</v>
      </c>
      <c r="C14" s="32">
        <v>45664</v>
      </c>
      <c r="D14" s="32">
        <v>45665</v>
      </c>
      <c r="E14" s="32">
        <v>45666</v>
      </c>
      <c r="F14" s="32">
        <v>45667</v>
      </c>
      <c r="G14" s="32">
        <v>45668</v>
      </c>
      <c r="H14" s="32">
        <v>45669</v>
      </c>
      <c r="J14" s="32">
        <f t="array" ref="J14:P14">Días+DATE(CalYear,MONTH($J$11),1)-WEEKDAY(DATE(CalYear,MONTH($J$11),1),(InicioDeLaSemana="Lunes")+1)+$A14*7-6</f>
        <v>45691</v>
      </c>
      <c r="K14" s="32">
        <v>45692</v>
      </c>
      <c r="L14" s="32">
        <v>45693</v>
      </c>
      <c r="M14" s="32">
        <v>45694</v>
      </c>
      <c r="N14" s="32">
        <v>45695</v>
      </c>
      <c r="O14" s="32">
        <v>45696</v>
      </c>
      <c r="P14" s="32">
        <v>45697</v>
      </c>
      <c r="R14" s="32">
        <f t="array" ref="R14:X14">Días+DATE(CalYear,MONTH($R$11),1)-WEEKDAY(DATE(CalYear,MONTH($R$11),1),(InicioDeLaSemana="Lunes")+1)+$A14*7-6</f>
        <v>45719</v>
      </c>
      <c r="S14" s="32">
        <v>45720</v>
      </c>
      <c r="T14" s="32">
        <v>45721</v>
      </c>
      <c r="U14" s="32">
        <v>45722</v>
      </c>
      <c r="V14" s="32">
        <v>45723</v>
      </c>
      <c r="W14" s="32">
        <v>45724</v>
      </c>
      <c r="X14" s="32">
        <v>45725</v>
      </c>
      <c r="Z14" s="32">
        <f t="array" ref="Z14:AF14">Días+DATE(CalYear,MONTH($Z$11),1)-WEEKDAY(DATE(CalYear,MONTH($Z$11),1),(InicioDeLaSemana="Lunes")+1)+$A14*7-6</f>
        <v>45754</v>
      </c>
      <c r="AA14" s="32">
        <v>45755</v>
      </c>
      <c r="AB14" s="32">
        <v>45756</v>
      </c>
      <c r="AC14" s="32">
        <v>45757</v>
      </c>
      <c r="AD14" s="32">
        <v>45758</v>
      </c>
      <c r="AE14" s="32">
        <v>45759</v>
      </c>
      <c r="AF14" s="32">
        <v>45760</v>
      </c>
      <c r="AH14" s="67"/>
    </row>
    <row r="15" spans="1:38" s="42" customFormat="1" ht="19.899999999999999" customHeight="1" x14ac:dyDescent="0.3">
      <c r="A15" s="43">
        <v>3</v>
      </c>
      <c r="B15" s="33">
        <f t="array" ref="B15:H15">Días+DATE(CalYear,MONTH($B$11),1)-WEEKDAY(DATE(CalYear,MONTH($B$11),1),(InicioDeLaSemana="Lunes")+1)+$A15*7-6</f>
        <v>45670</v>
      </c>
      <c r="C15" s="33">
        <v>45671</v>
      </c>
      <c r="D15" s="33">
        <v>45672</v>
      </c>
      <c r="E15" s="33">
        <v>45673</v>
      </c>
      <c r="F15" s="33">
        <v>45674</v>
      </c>
      <c r="G15" s="33">
        <v>45675</v>
      </c>
      <c r="H15" s="33">
        <v>45676</v>
      </c>
      <c r="J15" s="33">
        <f t="array" ref="J15:P15">Días+DATE(CalYear,MONTH($J$11),1)-WEEKDAY(DATE(CalYear,MONTH($J$11),1),(InicioDeLaSemana="Lunes")+1)+$A15*7-6</f>
        <v>45698</v>
      </c>
      <c r="K15" s="33">
        <v>45699</v>
      </c>
      <c r="L15" s="33">
        <v>45700</v>
      </c>
      <c r="M15" s="33">
        <v>45701</v>
      </c>
      <c r="N15" s="33">
        <v>45702</v>
      </c>
      <c r="O15" s="33">
        <v>45703</v>
      </c>
      <c r="P15" s="33">
        <v>45704</v>
      </c>
      <c r="R15" s="33">
        <f t="array" ref="R15:X15">Días+DATE(CalYear,MONTH($R$11),1)-WEEKDAY(DATE(CalYear,MONTH($R$11),1),(InicioDeLaSemana="Lunes")+1)+$A15*7-6</f>
        <v>45726</v>
      </c>
      <c r="S15" s="33">
        <v>45727</v>
      </c>
      <c r="T15" s="33">
        <v>45728</v>
      </c>
      <c r="U15" s="33">
        <v>45729</v>
      </c>
      <c r="V15" s="33">
        <v>45730</v>
      </c>
      <c r="W15" s="33">
        <v>45731</v>
      </c>
      <c r="X15" s="33">
        <v>45732</v>
      </c>
      <c r="Z15" s="33">
        <f t="array" ref="Z15:AF15">Días+DATE(CalYear,MONTH($Z$11),1)-WEEKDAY(DATE(CalYear,MONTH($Z$11),1),(InicioDeLaSemana="Lunes")+1)+$A15*7-6</f>
        <v>45761</v>
      </c>
      <c r="AA15" s="33">
        <v>45762</v>
      </c>
      <c r="AB15" s="33">
        <v>45763</v>
      </c>
      <c r="AC15" s="33">
        <v>45764</v>
      </c>
      <c r="AD15" s="33">
        <v>45765</v>
      </c>
      <c r="AE15" s="33">
        <v>45766</v>
      </c>
      <c r="AF15" s="33">
        <v>45767</v>
      </c>
      <c r="AH15" s="67"/>
    </row>
    <row r="16" spans="1:38" s="42" customFormat="1" ht="19.899999999999999" customHeight="1" x14ac:dyDescent="0.3">
      <c r="A16" s="43">
        <v>4</v>
      </c>
      <c r="B16" s="32">
        <f t="array" ref="B16:H16">Días+DATE(CalYear,MONTH($B$11),1)-WEEKDAY(DATE(CalYear,MONTH($B$11),1),(InicioDeLaSemana="Lunes")+1)+$A16*7-6</f>
        <v>45677</v>
      </c>
      <c r="C16" s="32">
        <v>45678</v>
      </c>
      <c r="D16" s="32">
        <v>45679</v>
      </c>
      <c r="E16" s="32">
        <v>45680</v>
      </c>
      <c r="F16" s="32">
        <v>45681</v>
      </c>
      <c r="G16" s="32">
        <v>45682</v>
      </c>
      <c r="H16" s="32">
        <v>45683</v>
      </c>
      <c r="J16" s="32">
        <f t="array" ref="J16:P16">Días+DATE(CalYear,MONTH($J$11),1)-WEEKDAY(DATE(CalYear,MONTH($J$11),1),(InicioDeLaSemana="Lunes")+1)+$A16*7-6</f>
        <v>45705</v>
      </c>
      <c r="K16" s="32">
        <v>45706</v>
      </c>
      <c r="L16" s="32">
        <v>45707</v>
      </c>
      <c r="M16" s="32">
        <v>45708</v>
      </c>
      <c r="N16" s="32">
        <v>45709</v>
      </c>
      <c r="O16" s="32">
        <v>45710</v>
      </c>
      <c r="P16" s="32">
        <v>45711</v>
      </c>
      <c r="R16" s="32">
        <f t="array" ref="R16:X16">Días+DATE(CalYear,MONTH($R$11),1)-WEEKDAY(DATE(CalYear,MONTH($R$11),1),(InicioDeLaSemana="Lunes")+1)+$A16*7-6</f>
        <v>45733</v>
      </c>
      <c r="S16" s="32">
        <v>45734</v>
      </c>
      <c r="T16" s="32">
        <v>45735</v>
      </c>
      <c r="U16" s="32">
        <v>45736</v>
      </c>
      <c r="V16" s="32">
        <v>45737</v>
      </c>
      <c r="W16" s="32">
        <v>45738</v>
      </c>
      <c r="X16" s="32">
        <v>45739</v>
      </c>
      <c r="Z16" s="32">
        <f t="array" ref="Z16:AF16">Días+DATE(CalYear,MONTH($Z$11),1)-WEEKDAY(DATE(CalYear,MONTH($Z$11),1),(InicioDeLaSemana="Lunes")+1)+$A16*7-6</f>
        <v>45768</v>
      </c>
      <c r="AA16" s="32">
        <v>45769</v>
      </c>
      <c r="AB16" s="32">
        <v>45770</v>
      </c>
      <c r="AC16" s="32">
        <v>45771</v>
      </c>
      <c r="AD16" s="32">
        <v>45772</v>
      </c>
      <c r="AE16" s="32">
        <v>45773</v>
      </c>
      <c r="AF16" s="32">
        <v>45774</v>
      </c>
      <c r="AH16" s="67"/>
    </row>
    <row r="17" spans="1:34" s="42" customFormat="1" ht="19.899999999999999" customHeight="1" x14ac:dyDescent="0.3">
      <c r="A17" s="43">
        <v>5</v>
      </c>
      <c r="B17" s="33">
        <f t="array" ref="B17:H17">Días+DATE(CalYear,MONTH($B$11),1)-WEEKDAY(DATE(CalYear,MONTH($B$11),1),(InicioDeLaSemana="Lunes")+1)+$A17*7-6</f>
        <v>45684</v>
      </c>
      <c r="C17" s="33">
        <v>45685</v>
      </c>
      <c r="D17" s="33">
        <v>45686</v>
      </c>
      <c r="E17" s="33">
        <v>45687</v>
      </c>
      <c r="F17" s="33">
        <v>45688</v>
      </c>
      <c r="G17" s="33">
        <v>45689</v>
      </c>
      <c r="H17" s="33">
        <v>45690</v>
      </c>
      <c r="J17" s="33">
        <f t="array" ref="J17:P17">Días+DATE(CalYear,MONTH($J$11),1)-WEEKDAY(DATE(CalYear,MONTH($J$11),1),(InicioDeLaSemana="Lunes")+1)+$A17*7-6</f>
        <v>45712</v>
      </c>
      <c r="K17" s="33">
        <v>45713</v>
      </c>
      <c r="L17" s="33">
        <v>45714</v>
      </c>
      <c r="M17" s="33">
        <v>45715</v>
      </c>
      <c r="N17" s="33">
        <v>45716</v>
      </c>
      <c r="O17" s="33">
        <v>45717</v>
      </c>
      <c r="P17" s="33">
        <v>45718</v>
      </c>
      <c r="R17" s="33">
        <f t="array" ref="R17:X17">Días+DATE(CalYear,MONTH($R$11),1)-WEEKDAY(DATE(CalYear,MONTH($R$11),1),(InicioDeLaSemana="Lunes")+1)+$A17*7-6</f>
        <v>45740</v>
      </c>
      <c r="S17" s="33">
        <v>45741</v>
      </c>
      <c r="T17" s="33">
        <v>45742</v>
      </c>
      <c r="U17" s="33">
        <v>45743</v>
      </c>
      <c r="V17" s="33">
        <v>45744</v>
      </c>
      <c r="W17" s="33">
        <v>45745</v>
      </c>
      <c r="X17" s="33">
        <v>45746</v>
      </c>
      <c r="Z17" s="33">
        <f t="array" ref="Z17:AF17">Días+DATE(CalYear,MONTH($Z$11),1)-WEEKDAY(DATE(CalYear,MONTH($Z$11),1),(InicioDeLaSemana="Lunes")+1)+$A17*7-6</f>
        <v>45775</v>
      </c>
      <c r="AA17" s="33">
        <v>45776</v>
      </c>
      <c r="AB17" s="33">
        <v>45777</v>
      </c>
      <c r="AC17" s="33">
        <v>45778</v>
      </c>
      <c r="AD17" s="33">
        <v>45779</v>
      </c>
      <c r="AE17" s="33">
        <v>45780</v>
      </c>
      <c r="AF17" s="33">
        <v>45781</v>
      </c>
      <c r="AH17" s="67"/>
    </row>
    <row r="18" spans="1:34" s="42" customFormat="1" ht="19.899999999999999" customHeight="1" x14ac:dyDescent="0.3">
      <c r="A18" s="43">
        <v>6</v>
      </c>
      <c r="B18" s="32">
        <f t="array" ref="B18:H18">Días+DATE(CalYear,MONTH($B$11),1)-WEEKDAY(DATE(CalYear,MONTH($B$11),1),(InicioDeLaSemana="Lunes")+1)+$A18*7-6</f>
        <v>45691</v>
      </c>
      <c r="C18" s="32">
        <v>45692</v>
      </c>
      <c r="D18" s="32">
        <v>45693</v>
      </c>
      <c r="E18" s="32">
        <v>45694</v>
      </c>
      <c r="F18" s="32">
        <v>45695</v>
      </c>
      <c r="G18" s="32">
        <v>45696</v>
      </c>
      <c r="H18" s="32">
        <v>45697</v>
      </c>
      <c r="J18" s="32">
        <f t="array" ref="J18:P18">Días+DATE(CalYear,MONTH($J$11),1)-WEEKDAY(DATE(CalYear,MONTH($J$11),1),(InicioDeLaSemana="Lunes")+1)+$A18*7-6</f>
        <v>45719</v>
      </c>
      <c r="K18" s="32">
        <v>45720</v>
      </c>
      <c r="L18" s="32">
        <v>45721</v>
      </c>
      <c r="M18" s="32">
        <v>45722</v>
      </c>
      <c r="N18" s="32">
        <v>45723</v>
      </c>
      <c r="O18" s="32">
        <v>45724</v>
      </c>
      <c r="P18" s="32">
        <v>45725</v>
      </c>
      <c r="R18" s="32">
        <f t="array" ref="R18:X18">Días+DATE(CalYear,MONTH($R$11),1)-WEEKDAY(DATE(CalYear,MONTH($R$11),1),(InicioDeLaSemana="Lunes")+1)+$A18*7-6</f>
        <v>45747</v>
      </c>
      <c r="S18" s="32">
        <v>45748</v>
      </c>
      <c r="T18" s="32">
        <v>45749</v>
      </c>
      <c r="U18" s="32">
        <v>45750</v>
      </c>
      <c r="V18" s="32">
        <v>45751</v>
      </c>
      <c r="W18" s="32">
        <v>45752</v>
      </c>
      <c r="X18" s="32">
        <v>45753</v>
      </c>
      <c r="Z18" s="32">
        <f t="array" ref="Z18:AF18">Días+DATE(CalYear,MONTH($Z$11),1)-WEEKDAY(DATE(CalYear,MONTH($Z$11),1),(InicioDeLaSemana="Lunes")+1)+$A18*7-6</f>
        <v>45782</v>
      </c>
      <c r="AA18" s="32">
        <v>45783</v>
      </c>
      <c r="AB18" s="32">
        <v>45784</v>
      </c>
      <c r="AC18" s="32">
        <v>45785</v>
      </c>
      <c r="AD18" s="32">
        <v>45786</v>
      </c>
      <c r="AE18" s="32">
        <v>45787</v>
      </c>
      <c r="AF18" s="32">
        <v>45788</v>
      </c>
      <c r="AH18" s="67"/>
    </row>
    <row r="19" spans="1:34" x14ac:dyDescent="0.3">
      <c r="AH19" s="67"/>
    </row>
    <row r="20" spans="1:34" x14ac:dyDescent="0.3">
      <c r="B20" s="58">
        <f>DATE(CalYear,5,1)</f>
        <v>45778</v>
      </c>
      <c r="C20" s="58"/>
      <c r="D20" s="58"/>
      <c r="E20" s="58"/>
      <c r="F20" s="58"/>
      <c r="G20" s="58"/>
      <c r="H20" s="58"/>
      <c r="I20" s="40"/>
      <c r="J20" s="58">
        <f>DATE(CalYear,6,1)</f>
        <v>45809</v>
      </c>
      <c r="K20" s="58"/>
      <c r="L20" s="58"/>
      <c r="M20" s="58"/>
      <c r="N20" s="58"/>
      <c r="O20" s="58"/>
      <c r="P20" s="58"/>
      <c r="Q20" s="40"/>
      <c r="R20" s="58">
        <f>DATE(CalYear,7,1)</f>
        <v>45839</v>
      </c>
      <c r="S20" s="58"/>
      <c r="T20" s="58"/>
      <c r="U20" s="58"/>
      <c r="V20" s="58"/>
      <c r="W20" s="58"/>
      <c r="X20" s="58"/>
      <c r="Y20" s="40"/>
      <c r="Z20" s="58">
        <f>DATE(CalYear,8,1)</f>
        <v>45870</v>
      </c>
      <c r="AA20" s="58"/>
      <c r="AB20" s="58"/>
      <c r="AC20" s="58"/>
      <c r="AD20" s="58"/>
      <c r="AE20" s="58"/>
      <c r="AF20" s="58"/>
      <c r="AH20" s="67"/>
    </row>
    <row r="21" spans="1:34" s="42" customFormat="1" ht="24" customHeight="1" thickBot="1" x14ac:dyDescent="0.35">
      <c r="A21" s="43"/>
      <c r="B21" s="56" t="str">
        <f>UPPER(TEXT(B20,"MMMM"))</f>
        <v>MAYO</v>
      </c>
      <c r="C21" s="56"/>
      <c r="D21" s="56"/>
      <c r="E21" s="56"/>
      <c r="F21" s="56"/>
      <c r="G21" s="56"/>
      <c r="H21" s="56"/>
      <c r="J21" s="56" t="str">
        <f>UPPER(TEXT(J20,"MMMM"))</f>
        <v>JUNIO</v>
      </c>
      <c r="K21" s="56"/>
      <c r="L21" s="56"/>
      <c r="M21" s="56"/>
      <c r="N21" s="56"/>
      <c r="O21" s="56"/>
      <c r="P21" s="56"/>
      <c r="R21" s="56" t="str">
        <f>UPPER(TEXT(R20,"MMMM"))</f>
        <v>JULIO</v>
      </c>
      <c r="S21" s="56"/>
      <c r="T21" s="56"/>
      <c r="U21" s="56"/>
      <c r="V21" s="56"/>
      <c r="W21" s="56"/>
      <c r="X21" s="56"/>
      <c r="Z21" s="56" t="str">
        <f>UPPER(TEXT(Z20,"MMMM"))</f>
        <v>AGOSTO</v>
      </c>
      <c r="AA21" s="56"/>
      <c r="AB21" s="56"/>
      <c r="AC21" s="56"/>
      <c r="AD21" s="56"/>
      <c r="AE21" s="56"/>
      <c r="AF21" s="56"/>
      <c r="AH21" s="67"/>
    </row>
    <row r="22" spans="1:34" s="42" customFormat="1" ht="19.899999999999999" customHeight="1" thickTop="1" x14ac:dyDescent="0.3">
      <c r="A22" s="43">
        <v>1</v>
      </c>
      <c r="B22" s="33">
        <f t="array" ref="B22:H22">Días+DATE(CalYear,MONTH($B$20),1)-WEEKDAY(DATE(CalYear,MONTH($B$20),1),(InicioDeLaSemana="Lunes")+1)+$A22*7-6</f>
        <v>45775</v>
      </c>
      <c r="C22" s="33">
        <v>45776</v>
      </c>
      <c r="D22" s="33">
        <v>45777</v>
      </c>
      <c r="E22" s="33">
        <v>45778</v>
      </c>
      <c r="F22" s="33">
        <v>45779</v>
      </c>
      <c r="G22" s="33">
        <v>45780</v>
      </c>
      <c r="H22" s="33">
        <v>45781</v>
      </c>
      <c r="J22" s="33">
        <f t="array" ref="J22:P22">Días+DATE(CalYear,MONTH($J$20),1)-WEEKDAY(DATE(CalYear,MONTH($J$20),1),(InicioDeLaSemana="Lunes")+1)+$A22*7-6</f>
        <v>45803</v>
      </c>
      <c r="K22" s="33">
        <v>45804</v>
      </c>
      <c r="L22" s="33">
        <v>45805</v>
      </c>
      <c r="M22" s="33">
        <v>45806</v>
      </c>
      <c r="N22" s="33">
        <v>45807</v>
      </c>
      <c r="O22" s="33">
        <v>45808</v>
      </c>
      <c r="P22" s="33">
        <v>45809</v>
      </c>
      <c r="R22" s="33">
        <f t="array" ref="R22:X22">Días+DATE(CalYear,MONTH($R$20),1)-WEEKDAY(DATE(CalYear,MONTH($R$20),1),(InicioDeLaSemana="Lunes")+1)+$A22*7-6</f>
        <v>45838</v>
      </c>
      <c r="S22" s="33">
        <v>45839</v>
      </c>
      <c r="T22" s="33">
        <v>45840</v>
      </c>
      <c r="U22" s="33">
        <v>45841</v>
      </c>
      <c r="V22" s="33">
        <v>45842</v>
      </c>
      <c r="W22" s="33">
        <v>45843</v>
      </c>
      <c r="X22" s="33">
        <v>45844</v>
      </c>
      <c r="Z22" s="33">
        <f t="array" ref="Z22:AF22">Días+DATE(CalYear,MONTH($Z$20),1)-WEEKDAY(DATE(CalYear,MONTH($Z$20),1),(InicioDeLaSemana="Lunes")+1)+$A22*7-6</f>
        <v>45866</v>
      </c>
      <c r="AA22" s="33">
        <v>45867</v>
      </c>
      <c r="AB22" s="33">
        <v>45868</v>
      </c>
      <c r="AC22" s="33">
        <v>45869</v>
      </c>
      <c r="AD22" s="33">
        <v>45870</v>
      </c>
      <c r="AE22" s="33">
        <v>45871</v>
      </c>
      <c r="AF22" s="33">
        <v>45872</v>
      </c>
      <c r="AH22" s="67"/>
    </row>
    <row r="23" spans="1:34" s="42" customFormat="1" ht="19.899999999999999" customHeight="1" x14ac:dyDescent="0.3">
      <c r="A23" s="43">
        <v>2</v>
      </c>
      <c r="B23" s="32">
        <f t="array" ref="B23:H23">Días+DATE(CalYear,MONTH($B$20),1)-WEEKDAY(DATE(CalYear,MONTH($B$20),1),(InicioDeLaSemana="Lunes")+1)+$A23*7-6</f>
        <v>45782</v>
      </c>
      <c r="C23" s="32">
        <v>45783</v>
      </c>
      <c r="D23" s="32">
        <v>45784</v>
      </c>
      <c r="E23" s="32">
        <v>45785</v>
      </c>
      <c r="F23" s="32">
        <v>45786</v>
      </c>
      <c r="G23" s="32">
        <v>45787</v>
      </c>
      <c r="H23" s="32">
        <v>45788</v>
      </c>
      <c r="J23" s="32">
        <f t="array" ref="J23:P23">Días+DATE(CalYear,MONTH($J$20),1)-WEEKDAY(DATE(CalYear,MONTH($J$20),1),(InicioDeLaSemana="Lunes")+1)+$A23*7-6</f>
        <v>45810</v>
      </c>
      <c r="K23" s="32">
        <v>45811</v>
      </c>
      <c r="L23" s="32">
        <v>45812</v>
      </c>
      <c r="M23" s="32">
        <v>45813</v>
      </c>
      <c r="N23" s="32">
        <v>45814</v>
      </c>
      <c r="O23" s="32">
        <v>45815</v>
      </c>
      <c r="P23" s="32">
        <v>45816</v>
      </c>
      <c r="R23" s="32">
        <f t="array" ref="R23:X23">Días+DATE(CalYear,MONTH($R$20),1)-WEEKDAY(DATE(CalYear,MONTH($R$20),1),(InicioDeLaSemana="Lunes")+1)+$A23*7-6</f>
        <v>45845</v>
      </c>
      <c r="S23" s="32">
        <v>45846</v>
      </c>
      <c r="T23" s="32">
        <v>45847</v>
      </c>
      <c r="U23" s="32">
        <v>45848</v>
      </c>
      <c r="V23" s="32">
        <v>45849</v>
      </c>
      <c r="W23" s="32">
        <v>45850</v>
      </c>
      <c r="X23" s="32">
        <v>45851</v>
      </c>
      <c r="Z23" s="32">
        <f t="array" ref="Z23:AF23">Días+DATE(CalYear,MONTH($Z$20),1)-WEEKDAY(DATE(CalYear,MONTH($Z$20),1),(InicioDeLaSemana="Lunes")+1)+$A23*7-6</f>
        <v>45873</v>
      </c>
      <c r="AA23" s="32">
        <v>45874</v>
      </c>
      <c r="AB23" s="32">
        <v>45875</v>
      </c>
      <c r="AC23" s="32">
        <v>45876</v>
      </c>
      <c r="AD23" s="32">
        <v>45877</v>
      </c>
      <c r="AE23" s="32">
        <v>45878</v>
      </c>
      <c r="AF23" s="32">
        <v>45879</v>
      </c>
      <c r="AH23" s="67"/>
    </row>
    <row r="24" spans="1:34" s="42" customFormat="1" ht="19.899999999999999" customHeight="1" x14ac:dyDescent="0.3">
      <c r="A24" s="43">
        <v>3</v>
      </c>
      <c r="B24" s="33">
        <f t="array" ref="B24:H24">Días+DATE(CalYear,MONTH($B$20),1)-WEEKDAY(DATE(CalYear,MONTH($B$20),1),(InicioDeLaSemana="Lunes")+1)+$A24*7-6</f>
        <v>45789</v>
      </c>
      <c r="C24" s="33">
        <v>45790</v>
      </c>
      <c r="D24" s="33">
        <v>45791</v>
      </c>
      <c r="E24" s="33">
        <v>45792</v>
      </c>
      <c r="F24" s="33">
        <v>45793</v>
      </c>
      <c r="G24" s="33">
        <v>45794</v>
      </c>
      <c r="H24" s="33">
        <v>45795</v>
      </c>
      <c r="J24" s="33">
        <f t="array" ref="J24:P24">Días+DATE(CalYear,MONTH($J$20),1)-WEEKDAY(DATE(CalYear,MONTH($J$20),1),(InicioDeLaSemana="Lunes")+1)+$A24*7-6</f>
        <v>45817</v>
      </c>
      <c r="K24" s="33">
        <v>45818</v>
      </c>
      <c r="L24" s="33">
        <v>45819</v>
      </c>
      <c r="M24" s="33">
        <v>45820</v>
      </c>
      <c r="N24" s="33">
        <v>45821</v>
      </c>
      <c r="O24" s="33">
        <v>45822</v>
      </c>
      <c r="P24" s="33">
        <v>45823</v>
      </c>
      <c r="R24" s="33">
        <f t="array" ref="R24:X24">Días+DATE(CalYear,MONTH($R$20),1)-WEEKDAY(DATE(CalYear,MONTH($R$20),1),(InicioDeLaSemana="Lunes")+1)+$A24*7-6</f>
        <v>45852</v>
      </c>
      <c r="S24" s="33">
        <v>45853</v>
      </c>
      <c r="T24" s="33">
        <v>45854</v>
      </c>
      <c r="U24" s="33">
        <v>45855</v>
      </c>
      <c r="V24" s="33">
        <v>45856</v>
      </c>
      <c r="W24" s="33">
        <v>45857</v>
      </c>
      <c r="X24" s="33">
        <v>45858</v>
      </c>
      <c r="Z24" s="33">
        <f t="array" ref="Z24:AF24">Días+DATE(CalYear,MONTH($Z$20),1)-WEEKDAY(DATE(CalYear,MONTH($Z$20),1),(InicioDeLaSemana="Lunes")+1)+$A24*7-6</f>
        <v>45880</v>
      </c>
      <c r="AA24" s="33">
        <v>45881</v>
      </c>
      <c r="AB24" s="33">
        <v>45882</v>
      </c>
      <c r="AC24" s="33">
        <v>45883</v>
      </c>
      <c r="AD24" s="33">
        <v>45884</v>
      </c>
      <c r="AE24" s="33">
        <v>45885</v>
      </c>
      <c r="AF24" s="33">
        <v>45886</v>
      </c>
      <c r="AH24" s="67"/>
    </row>
    <row r="25" spans="1:34" s="42" customFormat="1" ht="19.899999999999999" customHeight="1" x14ac:dyDescent="0.3">
      <c r="A25" s="43">
        <v>4</v>
      </c>
      <c r="B25" s="32">
        <f t="array" ref="B25:H25">Días+DATE(CalYear,MONTH($B$20),1)-WEEKDAY(DATE(CalYear,MONTH($B$20),1),(InicioDeLaSemana="Lunes")+1)+$A25*7-6</f>
        <v>45796</v>
      </c>
      <c r="C25" s="32">
        <v>45797</v>
      </c>
      <c r="D25" s="32">
        <v>45798</v>
      </c>
      <c r="E25" s="32">
        <v>45799</v>
      </c>
      <c r="F25" s="32">
        <v>45800</v>
      </c>
      <c r="G25" s="32">
        <v>45801</v>
      </c>
      <c r="H25" s="32">
        <v>45802</v>
      </c>
      <c r="J25" s="32">
        <f t="array" ref="J25:P25">Días+DATE(CalYear,MONTH($J$20),1)-WEEKDAY(DATE(CalYear,MONTH($J$20),1),(InicioDeLaSemana="Lunes")+1)+$A25*7-6</f>
        <v>45824</v>
      </c>
      <c r="K25" s="32">
        <v>45825</v>
      </c>
      <c r="L25" s="32">
        <v>45826</v>
      </c>
      <c r="M25" s="32">
        <v>45827</v>
      </c>
      <c r="N25" s="32">
        <v>45828</v>
      </c>
      <c r="O25" s="32">
        <v>45829</v>
      </c>
      <c r="P25" s="32">
        <v>45830</v>
      </c>
      <c r="R25" s="32">
        <f t="array" ref="R25:X25">Días+DATE(CalYear,MONTH($R$20),1)-WEEKDAY(DATE(CalYear,MONTH($R$20),1),(InicioDeLaSemana="Lunes")+1)+$A25*7-6</f>
        <v>45859</v>
      </c>
      <c r="S25" s="32">
        <v>45860</v>
      </c>
      <c r="T25" s="32">
        <v>45861</v>
      </c>
      <c r="U25" s="32">
        <v>45862</v>
      </c>
      <c r="V25" s="32">
        <v>45863</v>
      </c>
      <c r="W25" s="32">
        <v>45864</v>
      </c>
      <c r="X25" s="32">
        <v>45865</v>
      </c>
      <c r="Z25" s="32">
        <f t="array" ref="Z25:AF25">Días+DATE(CalYear,MONTH($Z$20),1)-WEEKDAY(DATE(CalYear,MONTH($Z$20),1),(InicioDeLaSemana="Lunes")+1)+$A25*7-6</f>
        <v>45887</v>
      </c>
      <c r="AA25" s="32">
        <v>45888</v>
      </c>
      <c r="AB25" s="32">
        <v>45889</v>
      </c>
      <c r="AC25" s="32">
        <v>45890</v>
      </c>
      <c r="AD25" s="32">
        <v>45891</v>
      </c>
      <c r="AE25" s="32">
        <v>45892</v>
      </c>
      <c r="AF25" s="32">
        <v>45893</v>
      </c>
      <c r="AH25" s="67"/>
    </row>
    <row r="26" spans="1:34" s="42" customFormat="1" ht="19.899999999999999" customHeight="1" x14ac:dyDescent="0.3">
      <c r="A26" s="43">
        <v>5</v>
      </c>
      <c r="B26" s="33">
        <f t="array" ref="B26:H26">Días+DATE(CalYear,MONTH($B$20),1)-WEEKDAY(DATE(CalYear,MONTH($B$20),1),(InicioDeLaSemana="Lunes")+1)+$A26*7-6</f>
        <v>45803</v>
      </c>
      <c r="C26" s="33">
        <v>45804</v>
      </c>
      <c r="D26" s="33">
        <v>45805</v>
      </c>
      <c r="E26" s="33">
        <v>45806</v>
      </c>
      <c r="F26" s="33">
        <v>45807</v>
      </c>
      <c r="G26" s="33">
        <v>45808</v>
      </c>
      <c r="H26" s="33">
        <v>45809</v>
      </c>
      <c r="J26" s="33">
        <f t="array" ref="J26:P26">Días+DATE(CalYear,MONTH($J$20),1)-WEEKDAY(DATE(CalYear,MONTH($J$20),1),(InicioDeLaSemana="Lunes")+1)+$A26*7-6</f>
        <v>45831</v>
      </c>
      <c r="K26" s="33">
        <v>45832</v>
      </c>
      <c r="L26" s="33">
        <v>45833</v>
      </c>
      <c r="M26" s="33">
        <v>45834</v>
      </c>
      <c r="N26" s="33">
        <v>45835</v>
      </c>
      <c r="O26" s="33">
        <v>45836</v>
      </c>
      <c r="P26" s="33">
        <v>45837</v>
      </c>
      <c r="R26" s="33">
        <f t="array" ref="R26:X26">Días+DATE(CalYear,MONTH($R$20),1)-WEEKDAY(DATE(CalYear,MONTH($R$20),1),(InicioDeLaSemana="Lunes")+1)+$A26*7-6</f>
        <v>45866</v>
      </c>
      <c r="S26" s="33">
        <v>45867</v>
      </c>
      <c r="T26" s="33">
        <v>45868</v>
      </c>
      <c r="U26" s="33">
        <v>45869</v>
      </c>
      <c r="V26" s="33">
        <v>45870</v>
      </c>
      <c r="W26" s="33">
        <v>45871</v>
      </c>
      <c r="X26" s="33">
        <v>45872</v>
      </c>
      <c r="Z26" s="33">
        <f t="array" ref="Z26:AF26">Días+DATE(CalYear,MONTH($Z$20),1)-WEEKDAY(DATE(CalYear,MONTH($Z$20),1),(InicioDeLaSemana="Lunes")+1)+$A26*7-6</f>
        <v>45894</v>
      </c>
      <c r="AA26" s="33">
        <v>45895</v>
      </c>
      <c r="AB26" s="33">
        <v>45896</v>
      </c>
      <c r="AC26" s="33">
        <v>45897</v>
      </c>
      <c r="AD26" s="33">
        <v>45898</v>
      </c>
      <c r="AE26" s="33">
        <v>45899</v>
      </c>
      <c r="AF26" s="33">
        <v>45900</v>
      </c>
      <c r="AH26" s="67"/>
    </row>
    <row r="27" spans="1:34" s="42" customFormat="1" ht="19.899999999999999" customHeight="1" x14ac:dyDescent="0.3">
      <c r="A27" s="43">
        <v>6</v>
      </c>
      <c r="B27" s="32">
        <f t="array" ref="B27:H27">Días+DATE(CalYear,MONTH($B$20),1)-WEEKDAY(DATE(CalYear,MONTH($B$20),1),(InicioDeLaSemana="Lunes")+1)+$A27*7-6</f>
        <v>45810</v>
      </c>
      <c r="C27" s="32">
        <v>45811</v>
      </c>
      <c r="D27" s="32">
        <v>45812</v>
      </c>
      <c r="E27" s="32">
        <v>45813</v>
      </c>
      <c r="F27" s="32">
        <v>45814</v>
      </c>
      <c r="G27" s="32">
        <v>45815</v>
      </c>
      <c r="H27" s="32">
        <v>45816</v>
      </c>
      <c r="J27" s="32">
        <f t="array" ref="J27:P27">Días+DATE(CalYear,MONTH($J$20),1)-WEEKDAY(DATE(CalYear,MONTH($J$20),1),(InicioDeLaSemana="Lunes")+1)+$A27*7-6</f>
        <v>45838</v>
      </c>
      <c r="K27" s="32">
        <v>45839</v>
      </c>
      <c r="L27" s="32">
        <v>45840</v>
      </c>
      <c r="M27" s="32">
        <v>45841</v>
      </c>
      <c r="N27" s="32">
        <v>45842</v>
      </c>
      <c r="O27" s="32">
        <v>45843</v>
      </c>
      <c r="P27" s="32">
        <v>45844</v>
      </c>
      <c r="R27" s="32">
        <f t="array" ref="R27:X27">Días+DATE(CalYear,MONTH($R$20),1)-WEEKDAY(DATE(CalYear,MONTH($R$20),1),(InicioDeLaSemana="Lunes")+1)+$A27*7-6</f>
        <v>45873</v>
      </c>
      <c r="S27" s="32">
        <v>45874</v>
      </c>
      <c r="T27" s="32">
        <v>45875</v>
      </c>
      <c r="U27" s="32">
        <v>45876</v>
      </c>
      <c r="V27" s="32">
        <v>45877</v>
      </c>
      <c r="W27" s="32">
        <v>45878</v>
      </c>
      <c r="X27" s="32">
        <v>45879</v>
      </c>
      <c r="Z27" s="32">
        <f t="array" ref="Z27:AF27">Días+DATE(CalYear,MONTH($Z$20),1)-WEEKDAY(DATE(CalYear,MONTH($Z$20),1),(InicioDeLaSemana="Lunes")+1)+$A27*7-6</f>
        <v>45901</v>
      </c>
      <c r="AA27" s="32">
        <v>45902</v>
      </c>
      <c r="AB27" s="32">
        <v>45903</v>
      </c>
      <c r="AC27" s="32">
        <v>45904</v>
      </c>
      <c r="AD27" s="32">
        <v>45905</v>
      </c>
      <c r="AE27" s="32">
        <v>45906</v>
      </c>
      <c r="AF27" s="32">
        <v>45907</v>
      </c>
      <c r="AH27" s="67"/>
    </row>
    <row r="28" spans="1:34" x14ac:dyDescent="0.3">
      <c r="AH28" s="67"/>
    </row>
    <row r="29" spans="1:34" x14ac:dyDescent="0.3">
      <c r="B29" s="58">
        <f>DATE(CalYear,9,1)</f>
        <v>45901</v>
      </c>
      <c r="C29" s="58"/>
      <c r="D29" s="58"/>
      <c r="E29" s="58"/>
      <c r="F29" s="58"/>
      <c r="G29" s="58"/>
      <c r="H29" s="58"/>
      <c r="I29" s="40"/>
      <c r="J29" s="58">
        <f>DATE(CalYear,10,1)</f>
        <v>45931</v>
      </c>
      <c r="K29" s="58"/>
      <c r="L29" s="58"/>
      <c r="M29" s="58"/>
      <c r="N29" s="58"/>
      <c r="O29" s="58"/>
      <c r="P29" s="58"/>
      <c r="Q29" s="40"/>
      <c r="R29" s="58">
        <f>DATE(CalYear,11,1)</f>
        <v>45962</v>
      </c>
      <c r="S29" s="58"/>
      <c r="T29" s="58"/>
      <c r="U29" s="58"/>
      <c r="V29" s="58"/>
      <c r="W29" s="58"/>
      <c r="X29" s="58"/>
      <c r="Y29" s="40"/>
      <c r="Z29" s="58">
        <f>DATE(CalYear,12,1)</f>
        <v>45992</v>
      </c>
      <c r="AA29" s="58"/>
      <c r="AB29" s="58"/>
      <c r="AC29" s="58"/>
      <c r="AD29" s="58"/>
      <c r="AE29" s="58"/>
      <c r="AF29" s="58"/>
      <c r="AH29" s="67"/>
    </row>
    <row r="30" spans="1:34" s="42" customFormat="1" ht="24" customHeight="1" thickBot="1" x14ac:dyDescent="0.35">
      <c r="A30" s="43"/>
      <c r="B30" s="56" t="str">
        <f>UPPER(TEXT(B29,"MMMM"))</f>
        <v>SEPTIEMBRE</v>
      </c>
      <c r="C30" s="56"/>
      <c r="D30" s="56"/>
      <c r="E30" s="56"/>
      <c r="F30" s="56"/>
      <c r="G30" s="56"/>
      <c r="H30" s="56"/>
      <c r="J30" s="56" t="str">
        <f>UPPER(TEXT(J29,"MMMM"))</f>
        <v>OCTUBRE</v>
      </c>
      <c r="K30" s="56"/>
      <c r="L30" s="56"/>
      <c r="M30" s="56"/>
      <c r="N30" s="56"/>
      <c r="O30" s="56"/>
      <c r="P30" s="56"/>
      <c r="R30" s="56" t="str">
        <f>UPPER(TEXT(R29,"MMMM"))</f>
        <v>NOVIEMBRE</v>
      </c>
      <c r="S30" s="56"/>
      <c r="T30" s="56"/>
      <c r="U30" s="56"/>
      <c r="V30" s="56"/>
      <c r="W30" s="56"/>
      <c r="X30" s="56"/>
      <c r="Z30" s="56" t="str">
        <f>UPPER(TEXT(Z29,"MMMM"))</f>
        <v>DICIEMBRE</v>
      </c>
      <c r="AA30" s="56"/>
      <c r="AB30" s="56"/>
      <c r="AC30" s="56"/>
      <c r="AD30" s="56"/>
      <c r="AE30" s="56"/>
      <c r="AF30" s="56"/>
      <c r="AH30" s="67"/>
    </row>
    <row r="31" spans="1:34" s="42" customFormat="1" ht="19.899999999999999" customHeight="1" thickTop="1" x14ac:dyDescent="0.3">
      <c r="A31" s="43">
        <v>1</v>
      </c>
      <c r="B31" s="33">
        <f t="array" ref="B31:H31">Días+DATE(CalYear,MONTH($B$29),1)-WEEKDAY(DATE(CalYear,MONTH($B$29),1),(InicioDeLaSemana="Lunes")+1)+$A31*7-6</f>
        <v>45901</v>
      </c>
      <c r="C31" s="33">
        <v>45902</v>
      </c>
      <c r="D31" s="33">
        <v>45903</v>
      </c>
      <c r="E31" s="33">
        <v>45904</v>
      </c>
      <c r="F31" s="33">
        <v>45905</v>
      </c>
      <c r="G31" s="33">
        <v>45906</v>
      </c>
      <c r="H31" s="33">
        <v>45907</v>
      </c>
      <c r="J31" s="33">
        <f t="array" ref="J31:P31">Días+DATE(CalYear,MONTH($J$29),1)-WEEKDAY(DATE(CalYear,MONTH($J$29),1),(InicioDeLaSemana="Lunes")+1)+$A31*7-6</f>
        <v>45929</v>
      </c>
      <c r="K31" s="33">
        <v>45930</v>
      </c>
      <c r="L31" s="33">
        <v>45931</v>
      </c>
      <c r="M31" s="33">
        <v>45932</v>
      </c>
      <c r="N31" s="33">
        <v>45933</v>
      </c>
      <c r="O31" s="33">
        <v>45934</v>
      </c>
      <c r="P31" s="33">
        <v>45935</v>
      </c>
      <c r="R31" s="33">
        <f t="array" ref="R31:X31">Días+DATE(CalYear,MONTH($R$29),1)-WEEKDAY(DATE(CalYear,MONTH($R$29),1),(InicioDeLaSemana="Lunes")+1)+$A31*7-6</f>
        <v>45957</v>
      </c>
      <c r="S31" s="33">
        <v>45958</v>
      </c>
      <c r="T31" s="33">
        <v>45959</v>
      </c>
      <c r="U31" s="33">
        <v>45960</v>
      </c>
      <c r="V31" s="33">
        <v>45961</v>
      </c>
      <c r="W31" s="33">
        <v>45962</v>
      </c>
      <c r="X31" s="33">
        <v>45963</v>
      </c>
      <c r="Z31" s="33">
        <f t="array" ref="Z31:AF31">Días+DATE(CalYear,MONTH($Z$29),1)-WEEKDAY(DATE(CalYear,MONTH($Z$29),1),(InicioDeLaSemana="Lunes")+1)+$A31*7-6</f>
        <v>45992</v>
      </c>
      <c r="AA31" s="33">
        <v>45993</v>
      </c>
      <c r="AB31" s="33">
        <v>45994</v>
      </c>
      <c r="AC31" s="33">
        <v>45995</v>
      </c>
      <c r="AD31" s="33">
        <v>45996</v>
      </c>
      <c r="AE31" s="33">
        <v>45997</v>
      </c>
      <c r="AF31" s="33">
        <v>45998</v>
      </c>
      <c r="AH31" s="67"/>
    </row>
    <row r="32" spans="1:34" s="42" customFormat="1" ht="19.899999999999999" customHeight="1" x14ac:dyDescent="0.3">
      <c r="A32" s="43">
        <v>2</v>
      </c>
      <c r="B32" s="32">
        <f t="array" ref="B32:H32">Días+DATE(CalYear,MONTH($B$29),1)-WEEKDAY(DATE(CalYear,MONTH($B$29),1),(InicioDeLaSemana="Lunes")+1)+$A32*7-6</f>
        <v>45908</v>
      </c>
      <c r="C32" s="32">
        <v>45909</v>
      </c>
      <c r="D32" s="32">
        <v>45910</v>
      </c>
      <c r="E32" s="32">
        <v>45911</v>
      </c>
      <c r="F32" s="32">
        <v>45912</v>
      </c>
      <c r="G32" s="32">
        <v>45913</v>
      </c>
      <c r="H32" s="32">
        <v>45914</v>
      </c>
      <c r="J32" s="32">
        <f t="array" ref="J32:P32">Días+DATE(CalYear,MONTH($J$29),1)-WEEKDAY(DATE(CalYear,MONTH($J$29),1),(InicioDeLaSemana="Lunes")+1)+$A32*7-6</f>
        <v>45936</v>
      </c>
      <c r="K32" s="32">
        <v>45937</v>
      </c>
      <c r="L32" s="32">
        <v>45938</v>
      </c>
      <c r="M32" s="32">
        <v>45939</v>
      </c>
      <c r="N32" s="32">
        <v>45940</v>
      </c>
      <c r="O32" s="32">
        <v>45941</v>
      </c>
      <c r="P32" s="32">
        <v>45942</v>
      </c>
      <c r="R32" s="32">
        <f t="array" ref="R32:X32">Días+DATE(CalYear,MONTH($R$29),1)-WEEKDAY(DATE(CalYear,MONTH($R$29),1),(InicioDeLaSemana="Lunes")+1)+$A32*7-6</f>
        <v>45964</v>
      </c>
      <c r="S32" s="32">
        <v>45965</v>
      </c>
      <c r="T32" s="32">
        <v>45966</v>
      </c>
      <c r="U32" s="32">
        <v>45967</v>
      </c>
      <c r="V32" s="32">
        <v>45968</v>
      </c>
      <c r="W32" s="32">
        <v>45969</v>
      </c>
      <c r="X32" s="32">
        <v>45970</v>
      </c>
      <c r="Z32" s="45">
        <f t="array" ref="Z32:AF32">Días+DATE(CalYear,MONTH($Z$29),1)-WEEKDAY(DATE(CalYear,MONTH($Z$29),1),(InicioDeLaSemana="Lunes")+1)+$A32*7-6</f>
        <v>45999</v>
      </c>
      <c r="AA32" s="32">
        <v>46000</v>
      </c>
      <c r="AB32" s="32">
        <v>46001</v>
      </c>
      <c r="AC32" s="32">
        <v>46002</v>
      </c>
      <c r="AD32" s="32">
        <v>46003</v>
      </c>
      <c r="AE32" s="32">
        <v>46004</v>
      </c>
      <c r="AF32" s="32">
        <v>46005</v>
      </c>
      <c r="AH32" s="67"/>
    </row>
    <row r="33" spans="1:34" s="42" customFormat="1" ht="19.899999999999999" customHeight="1" x14ac:dyDescent="0.3">
      <c r="A33" s="43">
        <v>3</v>
      </c>
      <c r="B33" s="33">
        <f t="array" ref="B33:H33">Días+DATE(CalYear,MONTH($B$29),1)-WEEKDAY(DATE(CalYear,MONTH($B$29),1),(InicioDeLaSemana="Lunes")+1)+$A33*7-6</f>
        <v>45915</v>
      </c>
      <c r="C33" s="33">
        <v>45916</v>
      </c>
      <c r="D33" s="33">
        <v>45917</v>
      </c>
      <c r="E33" s="33">
        <v>45918</v>
      </c>
      <c r="F33" s="33">
        <v>45919</v>
      </c>
      <c r="G33" s="33">
        <v>45920</v>
      </c>
      <c r="H33" s="33">
        <v>45921</v>
      </c>
      <c r="J33" s="33">
        <f t="array" ref="J33:P33">Días+DATE(CalYear,MONTH($J$29),1)-WEEKDAY(DATE(CalYear,MONTH($J$29),1),(InicioDeLaSemana="Lunes")+1)+$A33*7-6</f>
        <v>45943</v>
      </c>
      <c r="K33" s="33">
        <v>45944</v>
      </c>
      <c r="L33" s="33">
        <v>45945</v>
      </c>
      <c r="M33" s="33">
        <v>45946</v>
      </c>
      <c r="N33" s="33">
        <v>45947</v>
      </c>
      <c r="O33" s="33">
        <v>45948</v>
      </c>
      <c r="P33" s="33">
        <v>45949</v>
      </c>
      <c r="R33" s="33">
        <f t="array" ref="R33:X33">Días+DATE(CalYear,MONTH($R$29),1)-WEEKDAY(DATE(CalYear,MONTH($R$29),1),(InicioDeLaSemana="Lunes")+1)+$A33*7-6</f>
        <v>45971</v>
      </c>
      <c r="S33" s="33">
        <v>45972</v>
      </c>
      <c r="T33" s="33">
        <v>45973</v>
      </c>
      <c r="U33" s="33">
        <v>45974</v>
      </c>
      <c r="V33" s="33">
        <v>45975</v>
      </c>
      <c r="W33" s="33">
        <v>45976</v>
      </c>
      <c r="X33" s="33">
        <v>45977</v>
      </c>
      <c r="Z33" s="33">
        <f t="array" ref="Z33:AF33">Días+DATE(CalYear,MONTH($Z$29),1)-WEEKDAY(DATE(CalYear,MONTH($Z$29),1),(InicioDeLaSemana="Lunes")+1)+$A33*7-6</f>
        <v>46006</v>
      </c>
      <c r="AA33" s="33">
        <v>46007</v>
      </c>
      <c r="AB33" s="33">
        <v>46008</v>
      </c>
      <c r="AC33" s="33">
        <v>46009</v>
      </c>
      <c r="AD33" s="33">
        <v>46010</v>
      </c>
      <c r="AE33" s="33">
        <v>46011</v>
      </c>
      <c r="AF33" s="33">
        <v>46012</v>
      </c>
      <c r="AH33" s="67"/>
    </row>
    <row r="34" spans="1:34" s="42" customFormat="1" ht="19.899999999999999" customHeight="1" x14ac:dyDescent="0.3">
      <c r="A34" s="43">
        <v>4</v>
      </c>
      <c r="B34" s="32">
        <f t="array" ref="B34:H34">Días+DATE(CalYear,MONTH($B$29),1)-WEEKDAY(DATE(CalYear,MONTH($B$29),1),(InicioDeLaSemana="Lunes")+1)+$A34*7-6</f>
        <v>45922</v>
      </c>
      <c r="C34" s="32">
        <v>45923</v>
      </c>
      <c r="D34" s="32">
        <v>45924</v>
      </c>
      <c r="E34" s="32">
        <v>45925</v>
      </c>
      <c r="F34" s="32">
        <v>45926</v>
      </c>
      <c r="G34" s="32">
        <v>45927</v>
      </c>
      <c r="H34" s="32">
        <v>45928</v>
      </c>
      <c r="J34" s="32">
        <f t="array" ref="J34:P34">Días+DATE(CalYear,MONTH($J$29),1)-WEEKDAY(DATE(CalYear,MONTH($J$29),1),(InicioDeLaSemana="Lunes")+1)+$A34*7-6</f>
        <v>45950</v>
      </c>
      <c r="K34" s="32">
        <v>45951</v>
      </c>
      <c r="L34" s="32">
        <v>45952</v>
      </c>
      <c r="M34" s="32">
        <v>45953</v>
      </c>
      <c r="N34" s="32">
        <v>45954</v>
      </c>
      <c r="O34" s="32">
        <v>45955</v>
      </c>
      <c r="P34" s="32">
        <v>45956</v>
      </c>
      <c r="R34" s="32">
        <f t="array" ref="R34:X34">Días+DATE(CalYear,MONTH($R$29),1)-WEEKDAY(DATE(CalYear,MONTH($R$29),1),(InicioDeLaSemana="Lunes")+1)+$A34*7-6</f>
        <v>45978</v>
      </c>
      <c r="S34" s="32">
        <v>45979</v>
      </c>
      <c r="T34" s="32">
        <v>45980</v>
      </c>
      <c r="U34" s="32">
        <v>45981</v>
      </c>
      <c r="V34" s="32">
        <v>45982</v>
      </c>
      <c r="W34" s="32">
        <v>45983</v>
      </c>
      <c r="X34" s="32">
        <v>45984</v>
      </c>
      <c r="Z34" s="32">
        <f t="array" ref="Z34:AF34">Días+DATE(CalYear,MONTH($Z$29),1)-WEEKDAY(DATE(CalYear,MONTH($Z$29),1),(InicioDeLaSemana="Lunes")+1)+$A34*7-6</f>
        <v>46013</v>
      </c>
      <c r="AA34" s="32">
        <v>46014</v>
      </c>
      <c r="AB34" s="32">
        <v>46015</v>
      </c>
      <c r="AC34" s="45">
        <v>46016</v>
      </c>
      <c r="AD34" s="32">
        <v>46017</v>
      </c>
      <c r="AE34" s="32">
        <v>46018</v>
      </c>
      <c r="AF34" s="32">
        <v>46019</v>
      </c>
      <c r="AH34" s="67"/>
    </row>
    <row r="35" spans="1:34" s="42" customFormat="1" ht="19.899999999999999" customHeight="1" x14ac:dyDescent="0.3">
      <c r="A35" s="43">
        <v>5</v>
      </c>
      <c r="B35" s="33">
        <f t="array" ref="B35:H35">Días+DATE(CalYear,MONTH($B$29),1)-WEEKDAY(DATE(CalYear,MONTH($B$29),1),(InicioDeLaSemana="Lunes")+1)+$A35*7-6</f>
        <v>45929</v>
      </c>
      <c r="C35" s="33">
        <v>45930</v>
      </c>
      <c r="D35" s="33">
        <v>45931</v>
      </c>
      <c r="E35" s="33">
        <v>45932</v>
      </c>
      <c r="F35" s="33">
        <v>45933</v>
      </c>
      <c r="G35" s="33">
        <v>45934</v>
      </c>
      <c r="H35" s="33">
        <v>45935</v>
      </c>
      <c r="J35" s="33">
        <f t="array" ref="J35:P35">Días+DATE(CalYear,MONTH($J$29),1)-WEEKDAY(DATE(CalYear,MONTH($J$29),1),(InicioDeLaSemana="Lunes")+1)+$A35*7-6</f>
        <v>45957</v>
      </c>
      <c r="K35" s="33">
        <v>45958</v>
      </c>
      <c r="L35" s="33">
        <v>45959</v>
      </c>
      <c r="M35" s="33">
        <v>45960</v>
      </c>
      <c r="N35" s="33">
        <v>45961</v>
      </c>
      <c r="O35" s="33">
        <v>45962</v>
      </c>
      <c r="P35" s="33">
        <v>45963</v>
      </c>
      <c r="R35" s="33">
        <f t="array" ref="R35:X35">Días+DATE(CalYear,MONTH($R$29),1)-WEEKDAY(DATE(CalYear,MONTH($R$29),1),(InicioDeLaSemana="Lunes")+1)+$A35*7-6</f>
        <v>45985</v>
      </c>
      <c r="S35" s="33">
        <v>45986</v>
      </c>
      <c r="T35" s="33">
        <v>45987</v>
      </c>
      <c r="U35" s="33">
        <v>45988</v>
      </c>
      <c r="V35" s="33">
        <v>45989</v>
      </c>
      <c r="W35" s="33">
        <v>45990</v>
      </c>
      <c r="X35" s="33">
        <v>45991</v>
      </c>
      <c r="Z35" s="33">
        <f t="array" ref="Z35:AF35">Días+DATE(CalYear,MONTH($Z$29),1)-WEEKDAY(DATE(CalYear,MONTH($Z$29),1),(InicioDeLaSemana="Lunes")+1)+$A35*7-6</f>
        <v>46020</v>
      </c>
      <c r="AA35" s="33">
        <v>46021</v>
      </c>
      <c r="AB35" s="33">
        <v>46022</v>
      </c>
      <c r="AC35" s="33">
        <v>46023</v>
      </c>
      <c r="AD35" s="33">
        <v>46024</v>
      </c>
      <c r="AE35" s="33">
        <v>46025</v>
      </c>
      <c r="AF35" s="33">
        <v>46026</v>
      </c>
      <c r="AH35" s="67"/>
    </row>
    <row r="36" spans="1:34" s="42" customFormat="1" ht="19.899999999999999" customHeight="1" x14ac:dyDescent="0.3">
      <c r="A36" s="43">
        <v>6</v>
      </c>
      <c r="B36" s="32">
        <f t="array" ref="B36:H36">Días+DATE(CalYear,MONTH($B$29),1)-WEEKDAY(DATE(CalYear,MONTH($B$29),1),(InicioDeLaSemana="Lunes")+1)+$A36*7-6</f>
        <v>45936</v>
      </c>
      <c r="C36" s="32">
        <v>45937</v>
      </c>
      <c r="D36" s="32">
        <v>45938</v>
      </c>
      <c r="E36" s="32">
        <v>45939</v>
      </c>
      <c r="F36" s="32">
        <v>45940</v>
      </c>
      <c r="G36" s="32">
        <v>45941</v>
      </c>
      <c r="H36" s="32">
        <v>45942</v>
      </c>
      <c r="J36" s="32">
        <f t="array" ref="J36:P36">Días+DATE(CalYear,MONTH($J$29),1)-WEEKDAY(DATE(CalYear,MONTH($J$29),1),(InicioDeLaSemana="Lunes")+1)+$A36*7-6</f>
        <v>45964</v>
      </c>
      <c r="K36" s="32">
        <v>45965</v>
      </c>
      <c r="L36" s="32">
        <v>45966</v>
      </c>
      <c r="M36" s="32">
        <v>45967</v>
      </c>
      <c r="N36" s="32">
        <v>45968</v>
      </c>
      <c r="O36" s="32">
        <v>45969</v>
      </c>
      <c r="P36" s="32">
        <v>45970</v>
      </c>
      <c r="R36" s="32">
        <f t="array" ref="R36:X36">Días+DATE(CalYear,MONTH($R$29),1)-WEEKDAY(DATE(CalYear,MONTH($R$29),1),(InicioDeLaSemana="Lunes")+1)+$A36*7-6</f>
        <v>45992</v>
      </c>
      <c r="S36" s="32">
        <v>45993</v>
      </c>
      <c r="T36" s="32">
        <v>45994</v>
      </c>
      <c r="U36" s="32">
        <v>45995</v>
      </c>
      <c r="V36" s="32">
        <v>45996</v>
      </c>
      <c r="W36" s="32">
        <v>45997</v>
      </c>
      <c r="X36" s="32">
        <v>45998</v>
      </c>
      <c r="Z36" s="32">
        <f t="array" ref="Z36:AF36">Días+DATE(CalYear,MONTH($Z$29),1)-WEEKDAY(DATE(CalYear,MONTH($Z$29),1),(InicioDeLaSemana="Lunes")+1)+$A36*7-6</f>
        <v>46027</v>
      </c>
      <c r="AA36" s="32">
        <v>46028</v>
      </c>
      <c r="AB36" s="32">
        <v>46029</v>
      </c>
      <c r="AC36" s="32">
        <v>46030</v>
      </c>
      <c r="AD36" s="32">
        <v>46031</v>
      </c>
      <c r="AE36" s="32">
        <v>46032</v>
      </c>
      <c r="AF36" s="32">
        <v>46033</v>
      </c>
      <c r="AH36" s="67"/>
    </row>
    <row r="38" spans="1:34" x14ac:dyDescent="0.3">
      <c r="B38" s="39"/>
    </row>
    <row r="39" spans="1:34" ht="19.899999999999999" customHeight="1" x14ac:dyDescent="0.3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40"/>
      <c r="Y39" s="40"/>
      <c r="Z39" s="40"/>
      <c r="AA39" s="40"/>
      <c r="AB39" s="40"/>
      <c r="AC39" s="40"/>
      <c r="AD39" s="40"/>
      <c r="AE39" s="40"/>
      <c r="AF39" s="40"/>
      <c r="AG39" s="49"/>
      <c r="AH39" s="41" t="s">
        <v>87</v>
      </c>
    </row>
    <row r="40" spans="1:34" ht="19.899999999999999" customHeight="1" x14ac:dyDescent="0.3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40"/>
      <c r="Y40" s="40"/>
      <c r="Z40" s="40"/>
      <c r="AA40" s="40"/>
      <c r="AB40" s="40"/>
      <c r="AC40" s="40"/>
      <c r="AD40" s="40"/>
      <c r="AE40" s="40"/>
      <c r="AF40" s="40"/>
      <c r="AG40" s="44"/>
      <c r="AH40" s="41" t="s">
        <v>86</v>
      </c>
    </row>
    <row r="41" spans="1:34" x14ac:dyDescent="0.3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38"/>
      <c r="Q41" s="38"/>
      <c r="R41" s="38"/>
      <c r="S41" s="38"/>
      <c r="T41" s="38"/>
      <c r="U41" s="38"/>
      <c r="V41" s="38"/>
      <c r="W41" s="38"/>
      <c r="X41" s="40"/>
      <c r="Y41" s="40"/>
      <c r="Z41" s="40"/>
      <c r="AA41" s="40"/>
      <c r="AB41" s="40"/>
      <c r="AC41" s="40"/>
      <c r="AD41" s="40"/>
      <c r="AE41" s="40"/>
      <c r="AF41" s="40"/>
      <c r="AG41" s="64" t="s">
        <v>70</v>
      </c>
      <c r="AH41" s="65"/>
    </row>
    <row r="42" spans="1:34" x14ac:dyDescent="0.3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38"/>
      <c r="Q42" s="38"/>
      <c r="R42" s="38"/>
      <c r="S42" s="38"/>
      <c r="T42" s="38"/>
      <c r="U42" s="38"/>
      <c r="V42" s="38"/>
      <c r="W42" s="38"/>
      <c r="X42" s="40"/>
      <c r="Y42" s="40"/>
      <c r="Z42" s="40"/>
      <c r="AA42" s="40"/>
      <c r="AB42" s="40"/>
      <c r="AC42" s="40"/>
      <c r="AD42" s="40"/>
      <c r="AE42" s="40"/>
      <c r="AF42" s="40"/>
      <c r="AG42" s="65"/>
      <c r="AH42" s="65"/>
    </row>
    <row r="43" spans="1:34" x14ac:dyDescent="0.3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40"/>
      <c r="Y43" s="40"/>
      <c r="Z43" s="40"/>
      <c r="AA43" s="40"/>
      <c r="AB43" s="40"/>
      <c r="AC43" s="40"/>
      <c r="AD43" s="40"/>
      <c r="AE43" s="40"/>
      <c r="AF43" s="40"/>
      <c r="AG43" s="65"/>
      <c r="AH43" s="65"/>
    </row>
    <row r="44" spans="1:34" x14ac:dyDescent="0.3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</row>
  </sheetData>
  <mergeCells count="34">
    <mergeCell ref="AG41:AH43"/>
    <mergeCell ref="R4:AF5"/>
    <mergeCell ref="AH12:AH36"/>
    <mergeCell ref="Z30:AF30"/>
    <mergeCell ref="R30:X30"/>
    <mergeCell ref="Z29:AF29"/>
    <mergeCell ref="J30:P30"/>
    <mergeCell ref="B30:H30"/>
    <mergeCell ref="J12:P12"/>
    <mergeCell ref="R12:X12"/>
    <mergeCell ref="Z12:AF12"/>
    <mergeCell ref="B21:H21"/>
    <mergeCell ref="J21:P21"/>
    <mergeCell ref="R21:X21"/>
    <mergeCell ref="Z21:AF21"/>
    <mergeCell ref="Z20:AF20"/>
    <mergeCell ref="R20:X20"/>
    <mergeCell ref="J20:P20"/>
    <mergeCell ref="B20:H20"/>
    <mergeCell ref="B29:H29"/>
    <mergeCell ref="J29:P29"/>
    <mergeCell ref="R29:X29"/>
    <mergeCell ref="B4:P4"/>
    <mergeCell ref="B8:H8"/>
    <mergeCell ref="B6:H6"/>
    <mergeCell ref="R6:AF10"/>
    <mergeCell ref="B12:H12"/>
    <mergeCell ref="I6:K6"/>
    <mergeCell ref="Z11:AF11"/>
    <mergeCell ref="B11:H11"/>
    <mergeCell ref="J11:P11"/>
    <mergeCell ref="R11:X11"/>
    <mergeCell ref="B10:P10"/>
    <mergeCell ref="B7:P7"/>
  </mergeCells>
  <conditionalFormatting sqref="B13:H13">
    <cfRule type="expression" dxfId="60" priority="55" stopIfTrue="1">
      <formula>DAY(B13)&gt;7</formula>
    </cfRule>
  </conditionalFormatting>
  <conditionalFormatting sqref="B17:H18">
    <cfRule type="expression" dxfId="58" priority="24" stopIfTrue="1">
      <formula>DAY(B17)&lt;15</formula>
    </cfRule>
  </conditionalFormatting>
  <conditionalFormatting sqref="B22:H22">
    <cfRule type="expression" dxfId="57" priority="9" stopIfTrue="1">
      <formula>DAY(B22)&gt;7</formula>
    </cfRule>
  </conditionalFormatting>
  <conditionalFormatting sqref="B26:H27">
    <cfRule type="expression" dxfId="55" priority="14" stopIfTrue="1">
      <formula>DAY(B26)&lt;15</formula>
    </cfRule>
  </conditionalFormatting>
  <conditionalFormatting sqref="B31:H31">
    <cfRule type="expression" dxfId="54" priority="47" stopIfTrue="1">
      <formula>DAY(B31)&gt;7</formula>
    </cfRule>
  </conditionalFormatting>
  <conditionalFormatting sqref="B35:H36">
    <cfRule type="expression" dxfId="52" priority="13" stopIfTrue="1">
      <formula>DAY(B35)&lt;15</formula>
    </cfRule>
  </conditionalFormatting>
  <conditionalFormatting sqref="J13:P13">
    <cfRule type="expression" dxfId="51" priority="54" stopIfTrue="1">
      <formula>DAY(J13)&gt;7</formula>
    </cfRule>
  </conditionalFormatting>
  <conditionalFormatting sqref="J17:P18">
    <cfRule type="expression" dxfId="49" priority="22" stopIfTrue="1">
      <formula>DAY(J17)&lt;15</formula>
    </cfRule>
  </conditionalFormatting>
  <conditionalFormatting sqref="J22:P22">
    <cfRule type="expression" dxfId="48" priority="49" stopIfTrue="1">
      <formula>DAY(J22)&gt;7</formula>
    </cfRule>
  </conditionalFormatting>
  <conditionalFormatting sqref="J26:P27">
    <cfRule type="expression" dxfId="46" priority="15" stopIfTrue="1">
      <formula>DAY(J26)&lt;15</formula>
    </cfRule>
  </conditionalFormatting>
  <conditionalFormatting sqref="J31:P31">
    <cfRule type="expression" dxfId="45" priority="46" stopIfTrue="1">
      <formula>DAY(J31)&gt;7</formula>
    </cfRule>
  </conditionalFormatting>
  <conditionalFormatting sqref="J35:P36">
    <cfRule type="expression" dxfId="43" priority="12" stopIfTrue="1">
      <formula>DAY(J35)&lt;15</formula>
    </cfRule>
  </conditionalFormatting>
  <conditionalFormatting sqref="R13:X13">
    <cfRule type="expression" dxfId="42" priority="53" stopIfTrue="1">
      <formula>DAY(R13)&gt;7</formula>
    </cfRule>
  </conditionalFormatting>
  <conditionalFormatting sqref="R17:X18">
    <cfRule type="expression" dxfId="40" priority="21" stopIfTrue="1">
      <formula>DAY(R17)&lt;15</formula>
    </cfRule>
  </conditionalFormatting>
  <conditionalFormatting sqref="R22:X22">
    <cfRule type="expression" dxfId="39" priority="50" stopIfTrue="1">
      <formula>DAY(R22)&gt;7</formula>
    </cfRule>
  </conditionalFormatting>
  <conditionalFormatting sqref="R26:X27">
    <cfRule type="expression" dxfId="37" priority="16" stopIfTrue="1">
      <formula>DAY(R26)&lt;15</formula>
    </cfRule>
  </conditionalFormatting>
  <conditionalFormatting sqref="R31:X31">
    <cfRule type="expression" dxfId="36" priority="7" stopIfTrue="1">
      <formula>DAY(R31)&gt;7</formula>
    </cfRule>
  </conditionalFormatting>
  <conditionalFormatting sqref="R35:X36">
    <cfRule type="expression" dxfId="34" priority="11" stopIfTrue="1">
      <formula>DAY(R35)&lt;15</formula>
    </cfRule>
  </conditionalFormatting>
  <conditionalFormatting sqref="Z13:AF13">
    <cfRule type="expression" dxfId="33" priority="52" stopIfTrue="1">
      <formula>DAY(Z13)&gt;7</formula>
    </cfRule>
  </conditionalFormatting>
  <conditionalFormatting sqref="Z17:AF18">
    <cfRule type="expression" dxfId="31" priority="19" stopIfTrue="1">
      <formula>DAY(Z17)&lt;15</formula>
    </cfRule>
  </conditionalFormatting>
  <conditionalFormatting sqref="Z22:AF22">
    <cfRule type="expression" dxfId="30" priority="51" stopIfTrue="1">
      <formula>DAY(Z22)&gt;7</formula>
    </cfRule>
  </conditionalFormatting>
  <conditionalFormatting sqref="Z26:AF27">
    <cfRule type="expression" dxfId="28" priority="17" stopIfTrue="1">
      <formula>DAY(Z26)&lt;15</formula>
    </cfRule>
  </conditionalFormatting>
  <conditionalFormatting sqref="Z31:AF31">
    <cfRule type="expression" dxfId="27" priority="8" stopIfTrue="1">
      <formula>DAY(Z31)&gt;7</formula>
    </cfRule>
  </conditionalFormatting>
  <conditionalFormatting sqref="Z35:AF36">
    <cfRule type="expression" dxfId="25" priority="10" stopIfTrue="1">
      <formula>DAY(Z35)&lt;15</formula>
    </cfRule>
  </conditionalFormatting>
  <dataValidations count="1">
    <dataValidation type="list" allowBlank="1" showInputMessage="1" showErrorMessage="1" errorTitle="¡Vaya!" error="Para que este calendario funcione correctamente, debe seleccionar un día laborable de la lista desplegable o escribir uno en la celda I4." sqref="I6:K6" xr:uid="{00000000-0002-0000-0000-000000000000}">
      <formula1>"DOMINGO,LUNES"</formula1>
    </dataValidation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ontrol numérico 1">
              <controlPr defaultSize="0" print="0" autoPict="0" altText="Click the spinner to change the calendar year.">
                <anchor moveWithCells="1" sizeWithCells="1">
                  <from>
                    <xdr:col>31</xdr:col>
                    <xdr:colOff>0</xdr:colOff>
                    <xdr:row>8</xdr:row>
                    <xdr:rowOff>66675</xdr:rowOff>
                  </from>
                  <to>
                    <xdr:col>31</xdr:col>
                    <xdr:colOff>152400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AFF354E-0131-4481-9E32-0C1500DFC046}">
            <xm:f>NOT(ISNA(VLOOKUP(B13&amp;$B$10,'Días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B13:H18</xm:sqref>
        </x14:conditionalFormatting>
        <x14:conditionalFormatting xmlns:xm="http://schemas.microsoft.com/office/excel/2006/main">
          <x14:cfRule type="expression" priority="73" id="{3982AC0E-4D32-43F3-B244-D09792D0E2E4}">
            <xm:f>NOT(ISNA(VLOOKUP(B22&amp;$B$10,'Días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B22:H27</xm:sqref>
        </x14:conditionalFormatting>
        <x14:conditionalFormatting xmlns:xm="http://schemas.microsoft.com/office/excel/2006/main">
          <x14:cfRule type="expression" priority="77" id="{ABAD9C52-A014-459D-8749-E529F922EF70}">
            <xm:f>NOT(ISNA(VLOOKUP(B31&amp;$B$10,'Días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B31:H36</xm:sqref>
        </x14:conditionalFormatting>
        <x14:conditionalFormatting xmlns:xm="http://schemas.microsoft.com/office/excel/2006/main">
          <x14:cfRule type="expression" priority="70" id="{E25C082A-8719-4FC4-90A2-06C2B8F03D33}">
            <xm:f>NOT(ISNA(VLOOKUP(J13&amp;$B$10,'Días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J13:P18</xm:sqref>
        </x14:conditionalFormatting>
        <x14:conditionalFormatting xmlns:xm="http://schemas.microsoft.com/office/excel/2006/main">
          <x14:cfRule type="expression" priority="74" id="{AE7615F3-41B5-4A23-99D8-0C3019FBAE69}">
            <xm:f>NOT(ISNA(VLOOKUP(J22&amp;$B$10,'Días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J22:P27</xm:sqref>
        </x14:conditionalFormatting>
        <x14:conditionalFormatting xmlns:xm="http://schemas.microsoft.com/office/excel/2006/main">
          <x14:cfRule type="expression" priority="78" id="{AA2B537F-1740-4DCB-B0E6-659313FDFA71}">
            <xm:f>NOT(ISNA(VLOOKUP(J31&amp;$B$10,'Días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J31:P36</xm:sqref>
        </x14:conditionalFormatting>
        <x14:conditionalFormatting xmlns:xm="http://schemas.microsoft.com/office/excel/2006/main">
          <x14:cfRule type="expression" priority="71" id="{71B2B740-B573-4AE6-A3D4-CD4726B9E405}">
            <xm:f>NOT(ISNA(VLOOKUP(R13&amp;$B$10,'Días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R13:X18</xm:sqref>
        </x14:conditionalFormatting>
        <x14:conditionalFormatting xmlns:xm="http://schemas.microsoft.com/office/excel/2006/main">
          <x14:cfRule type="expression" priority="75" id="{415563EF-CF8F-473D-A57F-BACF07525DCA}">
            <xm:f>NOT(ISNA(VLOOKUP(R22&amp;$B$10,'Días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R22:X27</xm:sqref>
        </x14:conditionalFormatting>
        <x14:conditionalFormatting xmlns:xm="http://schemas.microsoft.com/office/excel/2006/main">
          <x14:cfRule type="expression" priority="79" id="{B3D27791-72B6-444A-809A-5CA992DF962B}">
            <xm:f>NOT(ISNA(VLOOKUP(R31&amp;$B$10,'Días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R31:X36</xm:sqref>
        </x14:conditionalFormatting>
        <x14:conditionalFormatting xmlns:xm="http://schemas.microsoft.com/office/excel/2006/main">
          <x14:cfRule type="expression" priority="72" id="{7B9671EC-1347-4248-9B4D-715F1759A2D6}">
            <xm:f>NOT(ISNA(VLOOKUP(Z13&amp;$B$10,'Días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Z13:AF18</xm:sqref>
        </x14:conditionalFormatting>
        <x14:conditionalFormatting xmlns:xm="http://schemas.microsoft.com/office/excel/2006/main">
          <x14:cfRule type="expression" priority="76" id="{FE806FD0-8239-4D92-88D9-DB6A12DD8BEC}">
            <xm:f>NOT(ISNA(VLOOKUP(Z22&amp;$B$10,'Días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Z22:AF27</xm:sqref>
        </x14:conditionalFormatting>
        <x14:conditionalFormatting xmlns:xm="http://schemas.microsoft.com/office/excel/2006/main">
          <x14:cfRule type="expression" priority="81" id="{FE80F1F0-B75A-477B-9FB3-D25D69C9981C}">
            <xm:f>NOT(ISNA(VLOOKUP(Z31&amp;$B$10,'Días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Z31:AF36</xm:sqref>
        </x14:conditionalFormatting>
        <x14:conditionalFormatting xmlns:xm="http://schemas.microsoft.com/office/excel/2006/main">
          <x14:cfRule type="expression" priority="1" id="{3233F914-7B2A-4E3F-9D64-FF525234DBCC}">
            <xm:f>NOT(ISNA(VLOOKUP(AG39&amp;$B$10,'Días festivos'!$F$5:$F$235,1,FALSE)))</xm:f>
            <x14:dxf>
              <fill>
                <patternFill>
                  <bgColor theme="8"/>
                </patternFill>
              </fill>
            </x14:dxf>
          </x14:cfRule>
          <xm:sqref>AG39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325A3B-13AE-466B-8678-11A5F745C2E0}">
          <x14:formula1>
            <xm:f>'Días festivos'!$N$4:$N$24</xm:f>
          </x14:formula1>
          <xm:sqref>B10:P10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4"/>
    <pageSetUpPr autoPageBreaks="0" fitToPage="1"/>
  </sheetPr>
  <dimension ref="B2:H17"/>
  <sheetViews>
    <sheetView showGridLines="0" zoomScaleNormal="100" workbookViewId="0">
      <selection activeCell="G6" sqref="G6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</cols>
  <sheetData>
    <row r="2" spans="2:8" ht="30" customHeight="1" thickBot="1" x14ac:dyDescent="0.35">
      <c r="B2" s="68">
        <f>B9</f>
        <v>45670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>UPPER(TEXT(C5,"dddd"))</f>
        <v>MARTES</v>
      </c>
      <c r="D4" s="3" t="str">
        <f t="shared" ref="D4:H4" si="0">UPPER(TEXT(D5,"dddd"))</f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Días+DATE(CalYear,1,1)-WEEKDAY(DATE(CalYear,1,1),(InicioDeLaSemana="Lunes")+1)+1</f>
        <v>45656</v>
      </c>
      <c r="C5" s="6">
        <v>45657</v>
      </c>
      <c r="D5" s="6">
        <v>45658</v>
      </c>
      <c r="E5" s="6">
        <v>45659</v>
      </c>
      <c r="F5" s="6">
        <v>45660</v>
      </c>
      <c r="G5" s="6">
        <v>45661</v>
      </c>
      <c r="H5" s="7">
        <v>45662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Días+DATE(CalYear,1,1)-WEEKDAY(DATE(CalYear,1,1),(InicioDeLaSemana="Lunes")+1)+8</f>
        <v>45663</v>
      </c>
      <c r="C7" s="9">
        <v>45664</v>
      </c>
      <c r="D7" s="9">
        <v>45665</v>
      </c>
      <c r="E7" s="9">
        <v>45666</v>
      </c>
      <c r="F7" s="9">
        <v>45667</v>
      </c>
      <c r="G7" s="9">
        <v>45668</v>
      </c>
      <c r="H7" s="10">
        <v>45669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Días+DATE(CalYear,1,1)-WEEKDAY(DATE(CalYear,1,1),(InicioDeLaSemana="Lunes")+1)+15</f>
        <v>45670</v>
      </c>
      <c r="C9" s="12">
        <v>45671</v>
      </c>
      <c r="D9" s="12">
        <v>45672</v>
      </c>
      <c r="E9" s="12">
        <v>45673</v>
      </c>
      <c r="F9" s="12">
        <v>45674</v>
      </c>
      <c r="G9" s="12">
        <v>45675</v>
      </c>
      <c r="H9" s="13">
        <v>45676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Días+DATE(CalYear,1,1)-WEEKDAY(DATE(CalYear,1,1),(InicioDeLaSemana="Lunes")+1)+22</f>
        <v>45677</v>
      </c>
      <c r="C11" s="9">
        <v>45678</v>
      </c>
      <c r="D11" s="9">
        <v>45679</v>
      </c>
      <c r="E11" s="9">
        <v>45680</v>
      </c>
      <c r="F11" s="9">
        <v>45681</v>
      </c>
      <c r="G11" s="9">
        <v>45682</v>
      </c>
      <c r="H11" s="10">
        <v>45683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Días+DATE(CalYear,1,1)-WEEKDAY(DATE(CalYear,1,1),(InicioDeLaSemana="Lunes")+1)+29</f>
        <v>45684</v>
      </c>
      <c r="C13" s="12">
        <v>45685</v>
      </c>
      <c r="D13" s="12">
        <v>45686</v>
      </c>
      <c r="E13" s="12">
        <v>45687</v>
      </c>
      <c r="F13" s="12">
        <v>45688</v>
      </c>
      <c r="G13" s="12">
        <v>45689</v>
      </c>
      <c r="H13" s="13">
        <v>45690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Días+DATE(CalYear,1,1)-WEEKDAY(DATE(CalYear,1,1),(InicioDeLaSemana="Lunes")+1)+36</f>
        <v>45691</v>
      </c>
      <c r="C15" s="9">
        <v>45692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3"/>
      <c r="C17" s="73"/>
      <c r="D17" s="73"/>
      <c r="E17" s="73"/>
      <c r="F17" s="73"/>
      <c r="G17" s="73"/>
      <c r="H17" s="73"/>
    </row>
  </sheetData>
  <mergeCells count="4">
    <mergeCell ref="B2:D2"/>
    <mergeCell ref="D16:H16"/>
    <mergeCell ref="D15:H15"/>
    <mergeCell ref="B17:H17"/>
  </mergeCells>
  <phoneticPr fontId="1" type="noConversion"/>
  <conditionalFormatting sqref="B5:G5">
    <cfRule type="expression" dxfId="23" priority="1">
      <formula>DAY(B5)&gt;8</formula>
    </cfRule>
  </conditionalFormatting>
  <conditionalFormatting sqref="B13:H13 B15:C15">
    <cfRule type="expression" dxfId="22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customProperties>
    <customPr name="SheetChanged" r:id="rId2"/>
  </customProperties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4"/>
    <pageSetUpPr fitToPage="1"/>
  </sheetPr>
  <dimension ref="B2:H17"/>
  <sheetViews>
    <sheetView showGridLines="0" workbookViewId="0">
      <selection activeCell="D16" sqref="D16:H16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45698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Días+DATE(CalYear,2,1)-WEEKDAY(DATE(CalYear,2,1),(InicioDeLaSemana="Lunes")+1)+1</f>
        <v>45684</v>
      </c>
      <c r="C5" s="6">
        <v>45685</v>
      </c>
      <c r="D5" s="6">
        <v>45686</v>
      </c>
      <c r="E5" s="6">
        <v>45687</v>
      </c>
      <c r="F5" s="6">
        <v>45688</v>
      </c>
      <c r="G5" s="6">
        <v>45689</v>
      </c>
      <c r="H5" s="7">
        <v>45690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Días+DATE(CalYear,2,1)-WEEKDAY(DATE(CalYear,2,1),(InicioDeLaSemana="Lunes")+1)+8</f>
        <v>45691</v>
      </c>
      <c r="C7" s="9">
        <v>45692</v>
      </c>
      <c r="D7" s="9">
        <v>45693</v>
      </c>
      <c r="E7" s="9">
        <v>45694</v>
      </c>
      <c r="F7" s="9">
        <v>45695</v>
      </c>
      <c r="G7" s="9">
        <v>45696</v>
      </c>
      <c r="H7" s="10">
        <v>45697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Días+DATE(CalYear,2,1)-WEEKDAY(DATE(CalYear,2,1),(InicioDeLaSemana="Lunes")+1)+15</f>
        <v>45698</v>
      </c>
      <c r="C9" s="12">
        <v>45699</v>
      </c>
      <c r="D9" s="12">
        <v>45700</v>
      </c>
      <c r="E9" s="12">
        <v>45701</v>
      </c>
      <c r="F9" s="12">
        <v>45702</v>
      </c>
      <c r="G9" s="12">
        <v>45703</v>
      </c>
      <c r="H9" s="13">
        <v>45704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Días+DATE(CalYear,2,1)-WEEKDAY(DATE(CalYear,2,1),(InicioDeLaSemana="Lunes")+1)+22</f>
        <v>45705</v>
      </c>
      <c r="C11" s="9">
        <v>45706</v>
      </c>
      <c r="D11" s="9">
        <v>45707</v>
      </c>
      <c r="E11" s="9">
        <v>45708</v>
      </c>
      <c r="F11" s="9">
        <v>45709</v>
      </c>
      <c r="G11" s="9">
        <v>45710</v>
      </c>
      <c r="H11" s="10">
        <v>45711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Días+DATE(CalYear,2,1)-WEEKDAY(DATE(CalYear,2,1),(InicioDeLaSemana="Lunes")+1)+29</f>
        <v>45712</v>
      </c>
      <c r="C13" s="12">
        <v>45713</v>
      </c>
      <c r="D13" s="12">
        <v>45714</v>
      </c>
      <c r="E13" s="12">
        <v>45715</v>
      </c>
      <c r="F13" s="12">
        <v>45716</v>
      </c>
      <c r="G13" s="12">
        <v>45717</v>
      </c>
      <c r="H13" s="13">
        <v>45718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Días+DATE(CalYear,2,1)-WEEKDAY(DATE(CalYear,2,1),(InicioDeLaSemana="Lunes")+1)+36</f>
        <v>45719</v>
      </c>
      <c r="C15" s="9">
        <v>45720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21" priority="1">
      <formula>DAY(B5)&gt;8</formula>
    </cfRule>
  </conditionalFormatting>
  <conditionalFormatting sqref="B13:H13 B15:C15">
    <cfRule type="expression" dxfId="20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45726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Días+DATE(CalYear,3,1)-WEEKDAY(DATE(CalYear,3,1),(InicioDeLaSemana="Lunes")+1)+1</f>
        <v>45712</v>
      </c>
      <c r="C5" s="6">
        <v>45713</v>
      </c>
      <c r="D5" s="6">
        <v>45714</v>
      </c>
      <c r="E5" s="6">
        <v>45715</v>
      </c>
      <c r="F5" s="6">
        <v>45716</v>
      </c>
      <c r="G5" s="6">
        <v>45717</v>
      </c>
      <c r="H5" s="7">
        <v>45718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Días+DATE(CalYear,3,1)-WEEKDAY(DATE(CalYear,3,1),(InicioDeLaSemana="Lunes")+1)+8</f>
        <v>45719</v>
      </c>
      <c r="C7" s="9">
        <v>45720</v>
      </c>
      <c r="D7" s="9">
        <v>45721</v>
      </c>
      <c r="E7" s="9">
        <v>45722</v>
      </c>
      <c r="F7" s="9">
        <v>45723</v>
      </c>
      <c r="G7" s="9">
        <v>45724</v>
      </c>
      <c r="H7" s="10">
        <v>45725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Días+DATE(CalYear,3,1)-WEEKDAY(DATE(CalYear,3,1),(InicioDeLaSemana="Lunes")+1)+15</f>
        <v>45726</v>
      </c>
      <c r="C9" s="12">
        <v>45727</v>
      </c>
      <c r="D9" s="12">
        <v>45728</v>
      </c>
      <c r="E9" s="12">
        <v>45729</v>
      </c>
      <c r="F9" s="12">
        <v>45730</v>
      </c>
      <c r="G9" s="12">
        <v>45731</v>
      </c>
      <c r="H9" s="13">
        <v>45732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Días+DATE(CalYear,3,1)-WEEKDAY(DATE(CalYear,3,1),(InicioDeLaSemana="Lunes")+1)+22</f>
        <v>45733</v>
      </c>
      <c r="C11" s="9">
        <v>45734</v>
      </c>
      <c r="D11" s="9">
        <v>45735</v>
      </c>
      <c r="E11" s="9">
        <v>45736</v>
      </c>
      <c r="F11" s="9">
        <v>45737</v>
      </c>
      <c r="G11" s="9">
        <v>45738</v>
      </c>
      <c r="H11" s="10">
        <v>45739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Días+DATE(CalYear,3,1)-WEEKDAY(DATE(CalYear,3,1),(InicioDeLaSemana="Lunes")+1)+29</f>
        <v>45740</v>
      </c>
      <c r="C13" s="12">
        <v>45741</v>
      </c>
      <c r="D13" s="12">
        <v>45742</v>
      </c>
      <c r="E13" s="12">
        <v>45743</v>
      </c>
      <c r="F13" s="12">
        <v>45744</v>
      </c>
      <c r="G13" s="12">
        <v>45745</v>
      </c>
      <c r="H13" s="13">
        <v>45746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Días+DATE(CalYear,3,1)-WEEKDAY(DATE(CalYear,3,1),(InicioDeLaSemana="Lunes")+1)+36</f>
        <v>45747</v>
      </c>
      <c r="C15" s="9">
        <v>45748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19" priority="1">
      <formula>DAY(B5)&gt;8</formula>
    </cfRule>
  </conditionalFormatting>
  <conditionalFormatting sqref="B13:H13 B15:C15">
    <cfRule type="expression" dxfId="18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45761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Días+DATE(CalYear,4,1)-WEEKDAY(DATE(CalYear,4,1),(InicioDeLaSemana="Lunes")+1)+1</f>
        <v>45747</v>
      </c>
      <c r="C5" s="6">
        <v>45748</v>
      </c>
      <c r="D5" s="6">
        <v>45749</v>
      </c>
      <c r="E5" s="6">
        <v>45750</v>
      </c>
      <c r="F5" s="6">
        <v>45751</v>
      </c>
      <c r="G5" s="6">
        <v>45752</v>
      </c>
      <c r="H5" s="7">
        <v>45753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Días+DATE(CalYear,4,1)-WEEKDAY(DATE(CalYear,4,1),(InicioDeLaSemana="Lunes")+1)+8</f>
        <v>45754</v>
      </c>
      <c r="C7" s="9">
        <v>45755</v>
      </c>
      <c r="D7" s="9">
        <v>45756</v>
      </c>
      <c r="E7" s="9">
        <v>45757</v>
      </c>
      <c r="F7" s="9">
        <v>45758</v>
      </c>
      <c r="G7" s="9">
        <v>45759</v>
      </c>
      <c r="H7" s="10">
        <v>45760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Días+DATE(CalYear,4,1)-WEEKDAY(DATE(CalYear,4,1),(InicioDeLaSemana="Lunes")+1)+15</f>
        <v>45761</v>
      </c>
      <c r="C9" s="12">
        <v>45762</v>
      </c>
      <c r="D9" s="12">
        <v>45763</v>
      </c>
      <c r="E9" s="12">
        <v>45764</v>
      </c>
      <c r="F9" s="12">
        <v>45765</v>
      </c>
      <c r="G9" s="12">
        <v>45766</v>
      </c>
      <c r="H9" s="13">
        <v>45767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Días+DATE(CalYear,4,1)-WEEKDAY(DATE(CalYear,4,1),(InicioDeLaSemana="Lunes")+1)+22</f>
        <v>45768</v>
      </c>
      <c r="C11" s="9">
        <v>45769</v>
      </c>
      <c r="D11" s="9">
        <v>45770</v>
      </c>
      <c r="E11" s="9">
        <v>45771</v>
      </c>
      <c r="F11" s="9">
        <v>45772</v>
      </c>
      <c r="G11" s="9">
        <v>45773</v>
      </c>
      <c r="H11" s="10">
        <v>45774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Días+DATE(CalYear,4,1)-WEEKDAY(DATE(CalYear,4,1),(InicioDeLaSemana="Lunes")+1)+29</f>
        <v>45775</v>
      </c>
      <c r="C13" s="12">
        <v>45776</v>
      </c>
      <c r="D13" s="12">
        <v>45777</v>
      </c>
      <c r="E13" s="12">
        <v>45778</v>
      </c>
      <c r="F13" s="12">
        <v>45779</v>
      </c>
      <c r="G13" s="12">
        <v>45780</v>
      </c>
      <c r="H13" s="13">
        <v>45781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Días+DATE(CalYear,4,1)-WEEKDAY(DATE(CalYear,4,1),(InicioDeLaSemana="Lunes")+1)+36</f>
        <v>45782</v>
      </c>
      <c r="C15" s="9">
        <v>45783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17" priority="1">
      <formula>DAY(B5)&gt;8</formula>
    </cfRule>
  </conditionalFormatting>
  <conditionalFormatting sqref="B13:H13 B15:C15">
    <cfRule type="expression" dxfId="16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45789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Días+DATE(CalYear,5,1)-WEEKDAY(DATE(CalYear,5,1),(InicioDeLaSemana="Lunes")+1)+1</f>
        <v>45775</v>
      </c>
      <c r="C5" s="6">
        <v>45776</v>
      </c>
      <c r="D5" s="6">
        <v>45777</v>
      </c>
      <c r="E5" s="6">
        <v>45778</v>
      </c>
      <c r="F5" s="6">
        <v>45779</v>
      </c>
      <c r="G5" s="6">
        <v>45780</v>
      </c>
      <c r="H5" s="7">
        <v>45781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Días+DATE(CalYear,5,1)-WEEKDAY(DATE(CalYear,5,1),(InicioDeLaSemana="Lunes")+1)+8</f>
        <v>45782</v>
      </c>
      <c r="C7" s="9">
        <v>45783</v>
      </c>
      <c r="D7" s="9">
        <v>45784</v>
      </c>
      <c r="E7" s="9">
        <v>45785</v>
      </c>
      <c r="F7" s="9">
        <v>45786</v>
      </c>
      <c r="G7" s="9">
        <v>45787</v>
      </c>
      <c r="H7" s="10">
        <v>45788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Días+DATE(CalYear,5,1)-WEEKDAY(DATE(CalYear,5,1),(InicioDeLaSemana="Lunes")+1)+15</f>
        <v>45789</v>
      </c>
      <c r="C9" s="12">
        <v>45790</v>
      </c>
      <c r="D9" s="12">
        <v>45791</v>
      </c>
      <c r="E9" s="12">
        <v>45792</v>
      </c>
      <c r="F9" s="12">
        <v>45793</v>
      </c>
      <c r="G9" s="12">
        <v>45794</v>
      </c>
      <c r="H9" s="13">
        <v>45795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Días+DATE(CalYear,5,1)-WEEKDAY(DATE(CalYear,5,1),(InicioDeLaSemana="Lunes")+1)+22</f>
        <v>45796</v>
      </c>
      <c r="C11" s="9">
        <v>45797</v>
      </c>
      <c r="D11" s="9">
        <v>45798</v>
      </c>
      <c r="E11" s="9">
        <v>45799</v>
      </c>
      <c r="F11" s="9">
        <v>45800</v>
      </c>
      <c r="G11" s="9">
        <v>45801</v>
      </c>
      <c r="H11" s="10">
        <v>45802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Días+DATE(CalYear,5,1)-WEEKDAY(DATE(CalYear,5,1),(InicioDeLaSemana="Lunes")+1)+29</f>
        <v>45803</v>
      </c>
      <c r="C13" s="12">
        <v>45804</v>
      </c>
      <c r="D13" s="12">
        <v>45805</v>
      </c>
      <c r="E13" s="12">
        <v>45806</v>
      </c>
      <c r="F13" s="12">
        <v>45807</v>
      </c>
      <c r="G13" s="12">
        <v>45808</v>
      </c>
      <c r="H13" s="13">
        <v>45809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Días+DATE(CalYear,5,1)-WEEKDAY(DATE(CalYear,5,1),(InicioDeLaSemana="Lunes")+1)+36</f>
        <v>45810</v>
      </c>
      <c r="C15" s="9">
        <v>45811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15" priority="1">
      <formula>DAY(B5)&gt;8</formula>
    </cfRule>
  </conditionalFormatting>
  <conditionalFormatting sqref="B13:H13 B15:C15">
    <cfRule type="expression" dxfId="14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45817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Días+DATE(CalYear,6,1)-WEEKDAY(DATE(CalYear,6,1),(InicioDeLaSemana="Lunes")+1)+1</f>
        <v>45803</v>
      </c>
      <c r="C5" s="6">
        <v>45804</v>
      </c>
      <c r="D5" s="6">
        <v>45805</v>
      </c>
      <c r="E5" s="6">
        <v>45806</v>
      </c>
      <c r="F5" s="6">
        <v>45807</v>
      </c>
      <c r="G5" s="6">
        <v>45808</v>
      </c>
      <c r="H5" s="7">
        <v>45809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Días+DATE(CalYear,6,1)-WEEKDAY(DATE(CalYear,6,1),(InicioDeLaSemana="Lunes")+1)+8</f>
        <v>45810</v>
      </c>
      <c r="C7" s="9">
        <v>45811</v>
      </c>
      <c r="D7" s="9">
        <v>45812</v>
      </c>
      <c r="E7" s="9">
        <v>45813</v>
      </c>
      <c r="F7" s="9">
        <v>45814</v>
      </c>
      <c r="G7" s="9">
        <v>45815</v>
      </c>
      <c r="H7" s="10">
        <v>45816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Días+DATE(CalYear,6,1)-WEEKDAY(DATE(CalYear,6,1),(InicioDeLaSemana="Lunes")+1)+15</f>
        <v>45817</v>
      </c>
      <c r="C9" s="12">
        <v>45818</v>
      </c>
      <c r="D9" s="12">
        <v>45819</v>
      </c>
      <c r="E9" s="12">
        <v>45820</v>
      </c>
      <c r="F9" s="12">
        <v>45821</v>
      </c>
      <c r="G9" s="12">
        <v>45822</v>
      </c>
      <c r="H9" s="13">
        <v>45823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Días+DATE(CalYear,6,1)-WEEKDAY(DATE(CalYear,6,1),(InicioDeLaSemana="Lunes")+1)+22</f>
        <v>45824</v>
      </c>
      <c r="C11" s="9">
        <v>45825</v>
      </c>
      <c r="D11" s="9">
        <v>45826</v>
      </c>
      <c r="E11" s="9">
        <v>45827</v>
      </c>
      <c r="F11" s="9">
        <v>45828</v>
      </c>
      <c r="G11" s="9">
        <v>45829</v>
      </c>
      <c r="H11" s="10">
        <v>45830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Días+DATE(CalYear,6,1)-WEEKDAY(DATE(CalYear,6,1),(InicioDeLaSemana="Lunes")+1)+29</f>
        <v>45831</v>
      </c>
      <c r="C13" s="12">
        <v>45832</v>
      </c>
      <c r="D13" s="12">
        <v>45833</v>
      </c>
      <c r="E13" s="12">
        <v>45834</v>
      </c>
      <c r="F13" s="12">
        <v>45835</v>
      </c>
      <c r="G13" s="12">
        <v>45836</v>
      </c>
      <c r="H13" s="13">
        <v>45837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Días+DATE(CalYear,6,1)-WEEKDAY(DATE(CalYear,6,1),(InicioDeLaSemana="Lunes")+1)+36</f>
        <v>45838</v>
      </c>
      <c r="C15" s="9">
        <v>45839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13" priority="1">
      <formula>DAY(B5)&gt;8</formula>
    </cfRule>
  </conditionalFormatting>
  <conditionalFormatting sqref="B13:H13 B15:C15">
    <cfRule type="expression" dxfId="12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theme="4"/>
    <pageSetUpPr fitToPage="1"/>
  </sheetPr>
  <dimension ref="B2:H17"/>
  <sheetViews>
    <sheetView showGridLines="0" zoomScaleNormal="10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45852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Días+DATE(CalYear,7,1)-WEEKDAY(DATE(CalYear,7,1),(InicioDeLaSemana="Lunes")+1)+1</f>
        <v>45838</v>
      </c>
      <c r="C5" s="6">
        <v>45839</v>
      </c>
      <c r="D5" s="6">
        <v>45840</v>
      </c>
      <c r="E5" s="6">
        <v>45841</v>
      </c>
      <c r="F5" s="6">
        <v>45842</v>
      </c>
      <c r="G5" s="6">
        <v>45843</v>
      </c>
      <c r="H5" s="7">
        <v>45844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Días+DATE(CalYear,7,1)-WEEKDAY(DATE(CalYear,7,1),(InicioDeLaSemana="Lunes")+1)+8</f>
        <v>45845</v>
      </c>
      <c r="C7" s="9">
        <v>45846</v>
      </c>
      <c r="D7" s="9">
        <v>45847</v>
      </c>
      <c r="E7" s="9">
        <v>45848</v>
      </c>
      <c r="F7" s="9">
        <v>45849</v>
      </c>
      <c r="G7" s="9">
        <v>45850</v>
      </c>
      <c r="H7" s="10">
        <v>45851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Días+DATE(CalYear,7,1)-WEEKDAY(DATE(CalYear,7,1),(InicioDeLaSemana="Lunes")+1)+15</f>
        <v>45852</v>
      </c>
      <c r="C9" s="12">
        <v>45853</v>
      </c>
      <c r="D9" s="12">
        <v>45854</v>
      </c>
      <c r="E9" s="12">
        <v>45855</v>
      </c>
      <c r="F9" s="12">
        <v>45856</v>
      </c>
      <c r="G9" s="12">
        <v>45857</v>
      </c>
      <c r="H9" s="13">
        <v>45858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Días+DATE(CalYear,7,1)-WEEKDAY(DATE(CalYear,7,1),(InicioDeLaSemana="Lunes")+1)+22</f>
        <v>45859</v>
      </c>
      <c r="C11" s="9">
        <v>45860</v>
      </c>
      <c r="D11" s="9">
        <v>45861</v>
      </c>
      <c r="E11" s="9">
        <v>45862</v>
      </c>
      <c r="F11" s="9">
        <v>45863</v>
      </c>
      <c r="G11" s="9">
        <v>45864</v>
      </c>
      <c r="H11" s="10">
        <v>45865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Días+DATE(CalYear,7,1)-WEEKDAY(DATE(CalYear,7,1),(InicioDeLaSemana="Lunes")+1)+29</f>
        <v>45866</v>
      </c>
      <c r="C13" s="12">
        <v>45867</v>
      </c>
      <c r="D13" s="12">
        <v>45868</v>
      </c>
      <c r="E13" s="12">
        <v>45869</v>
      </c>
      <c r="F13" s="12">
        <v>45870</v>
      </c>
      <c r="G13" s="12">
        <v>45871</v>
      </c>
      <c r="H13" s="13">
        <v>45872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Días+DATE(CalYear,7,1)-WEEKDAY(DATE(CalYear,7,1),(InicioDeLaSemana="Lunes")+1)+36</f>
        <v>45873</v>
      </c>
      <c r="C15" s="9">
        <v>45874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11" priority="1">
      <formula>DAY(B5)&gt;8</formula>
    </cfRule>
  </conditionalFormatting>
  <conditionalFormatting sqref="B13:H13 B15:C15">
    <cfRule type="expression" dxfId="10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45880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Días+DATE(CalYear,8,1)-WEEKDAY(DATE(CalYear,8,1),(InicioDeLaSemana="Lunes")+1)+1</f>
        <v>45866</v>
      </c>
      <c r="C5" s="6">
        <v>45867</v>
      </c>
      <c r="D5" s="6">
        <v>45868</v>
      </c>
      <c r="E5" s="6">
        <v>45869</v>
      </c>
      <c r="F5" s="6">
        <v>45870</v>
      </c>
      <c r="G5" s="6">
        <v>45871</v>
      </c>
      <c r="H5" s="7">
        <v>45872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Días+DATE(CalYear,8,1)-WEEKDAY(DATE(CalYear,8,1),(InicioDeLaSemana="Lunes")+1)+8</f>
        <v>45873</v>
      </c>
      <c r="C7" s="9">
        <v>45874</v>
      </c>
      <c r="D7" s="9">
        <v>45875</v>
      </c>
      <c r="E7" s="9">
        <v>45876</v>
      </c>
      <c r="F7" s="9">
        <v>45877</v>
      </c>
      <c r="G7" s="9">
        <v>45878</v>
      </c>
      <c r="H7" s="10">
        <v>45879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Días+DATE(CalYear,8,1)-WEEKDAY(DATE(CalYear,8,1),(InicioDeLaSemana="Lunes")+1)+15</f>
        <v>45880</v>
      </c>
      <c r="C9" s="12">
        <v>45881</v>
      </c>
      <c r="D9" s="12">
        <v>45882</v>
      </c>
      <c r="E9" s="12">
        <v>45883</v>
      </c>
      <c r="F9" s="12">
        <v>45884</v>
      </c>
      <c r="G9" s="12">
        <v>45885</v>
      </c>
      <c r="H9" s="13">
        <v>45886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Días+DATE(CalYear,8,1)-WEEKDAY(DATE(CalYear,8,1),(InicioDeLaSemana="Lunes")+1)+22</f>
        <v>45887</v>
      </c>
      <c r="C11" s="9">
        <v>45888</v>
      </c>
      <c r="D11" s="9">
        <v>45889</v>
      </c>
      <c r="E11" s="9">
        <v>45890</v>
      </c>
      <c r="F11" s="9">
        <v>45891</v>
      </c>
      <c r="G11" s="9">
        <v>45892</v>
      </c>
      <c r="H11" s="10">
        <v>45893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Días+DATE(CalYear,8,1)-WEEKDAY(DATE(CalYear,8,1),(InicioDeLaSemana="Lunes")+1)+29</f>
        <v>45894</v>
      </c>
      <c r="C13" s="12">
        <v>45895</v>
      </c>
      <c r="D13" s="12">
        <v>45896</v>
      </c>
      <c r="E13" s="12">
        <v>45897</v>
      </c>
      <c r="F13" s="12">
        <v>45898</v>
      </c>
      <c r="G13" s="12">
        <v>45899</v>
      </c>
      <c r="H13" s="13">
        <v>45900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Días+DATE(CalYear,8,1)-WEEKDAY(DATE(CalYear,8,1),(InicioDeLaSemana="Lunes")+1)+36</f>
        <v>45901</v>
      </c>
      <c r="C15" s="9">
        <v>45902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9" priority="1">
      <formula>DAY(B5)&gt;8</formula>
    </cfRule>
  </conditionalFormatting>
  <conditionalFormatting sqref="B13:H13 B15:C15">
    <cfRule type="expression" dxfId="8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45915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Días+DATE(CalYear,9,1)-WEEKDAY(DATE(CalYear,9,1),(InicioDeLaSemana="Lunes")+1)+1</f>
        <v>45901</v>
      </c>
      <c r="C5" s="6">
        <v>45902</v>
      </c>
      <c r="D5" s="6">
        <v>45903</v>
      </c>
      <c r="E5" s="6">
        <v>45904</v>
      </c>
      <c r="F5" s="6">
        <v>45905</v>
      </c>
      <c r="G5" s="6">
        <v>45906</v>
      </c>
      <c r="H5" s="7">
        <v>45907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Días+DATE(CalYear,9,1)-WEEKDAY(DATE(CalYear,9,1),(InicioDeLaSemana="Lunes")+1)+8</f>
        <v>45908</v>
      </c>
      <c r="C7" s="9">
        <v>45909</v>
      </c>
      <c r="D7" s="9">
        <v>45910</v>
      </c>
      <c r="E7" s="9">
        <v>45911</v>
      </c>
      <c r="F7" s="9">
        <v>45912</v>
      </c>
      <c r="G7" s="9">
        <v>45913</v>
      </c>
      <c r="H7" s="10">
        <v>45914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Días+DATE(CalYear,9,1)-WEEKDAY(DATE(CalYear,9,1),(InicioDeLaSemana="Lunes")+1)+15</f>
        <v>45915</v>
      </c>
      <c r="C9" s="12">
        <v>45916</v>
      </c>
      <c r="D9" s="12">
        <v>45917</v>
      </c>
      <c r="E9" s="12">
        <v>45918</v>
      </c>
      <c r="F9" s="12">
        <v>45919</v>
      </c>
      <c r="G9" s="12">
        <v>45920</v>
      </c>
      <c r="H9" s="13">
        <v>45921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Días+DATE(CalYear,9,1)-WEEKDAY(DATE(CalYear,9,1),(InicioDeLaSemana="Lunes")+1)+22</f>
        <v>45922</v>
      </c>
      <c r="C11" s="9">
        <v>45923</v>
      </c>
      <c r="D11" s="9">
        <v>45924</v>
      </c>
      <c r="E11" s="9">
        <v>45925</v>
      </c>
      <c r="F11" s="9">
        <v>45926</v>
      </c>
      <c r="G11" s="9">
        <v>45927</v>
      </c>
      <c r="H11" s="10">
        <v>45928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Días+DATE(CalYear,9,1)-WEEKDAY(DATE(CalYear,9,1),(InicioDeLaSemana="Lunes")+1)+29</f>
        <v>45929</v>
      </c>
      <c r="C13" s="12">
        <v>45930</v>
      </c>
      <c r="D13" s="12">
        <v>45931</v>
      </c>
      <c r="E13" s="12">
        <v>45932</v>
      </c>
      <c r="F13" s="12">
        <v>45933</v>
      </c>
      <c r="G13" s="12">
        <v>45934</v>
      </c>
      <c r="H13" s="13">
        <v>45935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Días+DATE(CalYear,9,1)-WEEKDAY(DATE(CalYear,9,1),(InicioDeLaSemana="Lunes")+1)+36</f>
        <v>45936</v>
      </c>
      <c r="C15" s="9">
        <v>45937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7" priority="1">
      <formula>DAY(B5)&gt;8</formula>
    </cfRule>
  </conditionalFormatting>
  <conditionalFormatting sqref="B13:H13 B15:C15">
    <cfRule type="expression" dxfId="6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45943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Días+DATE(CalYear,10,1)-WEEKDAY(DATE(CalYear,10,1),(InicioDeLaSemana="Lunes")+1)+1</f>
        <v>45929</v>
      </c>
      <c r="C5" s="6">
        <v>45930</v>
      </c>
      <c r="D5" s="6">
        <v>45931</v>
      </c>
      <c r="E5" s="6">
        <v>45932</v>
      </c>
      <c r="F5" s="6">
        <v>45933</v>
      </c>
      <c r="G5" s="6">
        <v>45934</v>
      </c>
      <c r="H5" s="7">
        <v>45935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Días+DATE(CalYear,10,1)-WEEKDAY(DATE(CalYear,10,1),(InicioDeLaSemana="Lunes")+1)+8</f>
        <v>45936</v>
      </c>
      <c r="C7" s="9">
        <v>45937</v>
      </c>
      <c r="D7" s="9">
        <v>45938</v>
      </c>
      <c r="E7" s="9">
        <v>45939</v>
      </c>
      <c r="F7" s="9">
        <v>45940</v>
      </c>
      <c r="G7" s="9">
        <v>45941</v>
      </c>
      <c r="H7" s="10">
        <v>45942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Días+DATE(CalYear,10,1)-WEEKDAY(DATE(CalYear,10,1),(InicioDeLaSemana="Lunes")+1)+15</f>
        <v>45943</v>
      </c>
      <c r="C9" s="12">
        <v>45944</v>
      </c>
      <c r="D9" s="12">
        <v>45945</v>
      </c>
      <c r="E9" s="12">
        <v>45946</v>
      </c>
      <c r="F9" s="12">
        <v>45947</v>
      </c>
      <c r="G9" s="12">
        <v>45948</v>
      </c>
      <c r="H9" s="13">
        <v>45949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Días+DATE(CalYear,10,1)-WEEKDAY(DATE(CalYear,10,1),(InicioDeLaSemana="Lunes")+1)+22</f>
        <v>45950</v>
      </c>
      <c r="C11" s="9">
        <v>45951</v>
      </c>
      <c r="D11" s="9">
        <v>45952</v>
      </c>
      <c r="E11" s="9">
        <v>45953</v>
      </c>
      <c r="F11" s="9">
        <v>45954</v>
      </c>
      <c r="G11" s="9">
        <v>45955</v>
      </c>
      <c r="H11" s="10">
        <v>45956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Días+DATE(CalYear,10,1)-WEEKDAY(DATE(CalYear,10,1),(InicioDeLaSemana="Lunes")+1)+29</f>
        <v>45957</v>
      </c>
      <c r="C13" s="12">
        <v>45958</v>
      </c>
      <c r="D13" s="12">
        <v>45959</v>
      </c>
      <c r="E13" s="12">
        <v>45960</v>
      </c>
      <c r="F13" s="12">
        <v>45961</v>
      </c>
      <c r="G13" s="12">
        <v>45962</v>
      </c>
      <c r="H13" s="13">
        <v>45963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Días+DATE(CalYear,10,1)-WEEKDAY(DATE(CalYear,10,1),(InicioDeLaSemana="Lunes")+1)+36</f>
        <v>45964</v>
      </c>
      <c r="C15" s="9">
        <v>45965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5" priority="1">
      <formula>DAY(B5)&gt;8</formula>
    </cfRule>
  </conditionalFormatting>
  <conditionalFormatting sqref="B13:H13 B15:C15">
    <cfRule type="expression" dxfId="4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45971</v>
      </c>
      <c r="C2" s="68"/>
      <c r="D2" s="68"/>
      <c r="E2" s="30"/>
      <c r="F2" s="30"/>
      <c r="G2" s="30"/>
      <c r="H2" s="31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Días+DATE(CalYear,11,1)-WEEKDAY(DATE(CalYear,11,1),(InicioDeLaSemana="Lunes")+1)+1</f>
        <v>45957</v>
      </c>
      <c r="C5" s="6">
        <v>45958</v>
      </c>
      <c r="D5" s="6">
        <v>45959</v>
      </c>
      <c r="E5" s="6">
        <v>45960</v>
      </c>
      <c r="F5" s="6">
        <v>45961</v>
      </c>
      <c r="G5" s="6">
        <v>45962</v>
      </c>
      <c r="H5" s="7">
        <v>45963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Días+DATE(CalYear,11,1)-WEEKDAY(DATE(CalYear,11,1),(InicioDeLaSemana="Lunes")+1)+8</f>
        <v>45964</v>
      </c>
      <c r="C7" s="9">
        <v>45965</v>
      </c>
      <c r="D7" s="9">
        <v>45966</v>
      </c>
      <c r="E7" s="9">
        <v>45967</v>
      </c>
      <c r="F7" s="9">
        <v>45968</v>
      </c>
      <c r="G7" s="9">
        <v>45969</v>
      </c>
      <c r="H7" s="10">
        <v>45970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Días+DATE(CalYear,11,1)-WEEKDAY(DATE(CalYear,11,1),(InicioDeLaSemana="Lunes")+1)+15</f>
        <v>45971</v>
      </c>
      <c r="C9" s="12">
        <v>45972</v>
      </c>
      <c r="D9" s="12">
        <v>45973</v>
      </c>
      <c r="E9" s="12">
        <v>45974</v>
      </c>
      <c r="F9" s="12">
        <v>45975</v>
      </c>
      <c r="G9" s="12">
        <v>45976</v>
      </c>
      <c r="H9" s="13">
        <v>45977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Días+DATE(CalYear,11,1)-WEEKDAY(DATE(CalYear,11,1),(InicioDeLaSemana="Lunes")+1)+22</f>
        <v>45978</v>
      </c>
      <c r="C11" s="9">
        <v>45979</v>
      </c>
      <c r="D11" s="9">
        <v>45980</v>
      </c>
      <c r="E11" s="9">
        <v>45981</v>
      </c>
      <c r="F11" s="9">
        <v>45982</v>
      </c>
      <c r="G11" s="9">
        <v>45983</v>
      </c>
      <c r="H11" s="10">
        <v>45984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Días+DATE(CalYear,11,1)-WEEKDAY(DATE(CalYear,11,1),(InicioDeLaSemana="Lunes")+1)+29</f>
        <v>45985</v>
      </c>
      <c r="C13" s="12">
        <v>45986</v>
      </c>
      <c r="D13" s="12">
        <v>45987</v>
      </c>
      <c r="E13" s="12">
        <v>45988</v>
      </c>
      <c r="F13" s="12">
        <v>45989</v>
      </c>
      <c r="G13" s="12">
        <v>45990</v>
      </c>
      <c r="H13" s="13">
        <v>45991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Días+DATE(CalYear,11,1)-WEEKDAY(DATE(CalYear,11,1),(InicioDeLaSemana="Lunes")+1)+36</f>
        <v>45992</v>
      </c>
      <c r="C15" s="9">
        <v>45993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3" priority="1">
      <formula>DAY(B5)&gt;8</formula>
    </cfRule>
  </conditionalFormatting>
  <conditionalFormatting sqref="B13:H13 B15:C15">
    <cfRule type="expression" dxfId="2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theme="4"/>
    <pageSetUpPr fitToPage="1"/>
  </sheetPr>
  <dimension ref="B2:H17"/>
  <sheetViews>
    <sheetView showGridLines="0" workbookViewId="0">
      <selection activeCell="C8" sqref="C8"/>
    </sheetView>
  </sheetViews>
  <sheetFormatPr baseColWidth="10" defaultColWidth="8.85546875" defaultRowHeight="15" x14ac:dyDescent="0.3"/>
  <cols>
    <col min="1" max="1" width="3.5703125" customWidth="1"/>
    <col min="2" max="2" width="18.28515625" customWidth="1"/>
    <col min="3" max="8" width="17.7109375" customWidth="1"/>
    <col min="9" max="9" width="3.5703125" customWidth="1"/>
    <col min="10" max="10" width="13.7109375" customWidth="1"/>
  </cols>
  <sheetData>
    <row r="2" spans="2:8" ht="30" customHeight="1" thickBot="1" x14ac:dyDescent="0.35">
      <c r="B2" s="68">
        <f>B9</f>
        <v>46006</v>
      </c>
      <c r="C2" s="68"/>
      <c r="D2" s="68"/>
      <c r="E2" s="29"/>
      <c r="F2" s="29"/>
      <c r="G2" s="29"/>
      <c r="H2" s="28"/>
    </row>
    <row r="3" spans="2:8" ht="18" customHeight="1" thickTop="1" x14ac:dyDescent="0.3"/>
    <row r="4" spans="2:8" ht="24" customHeight="1" thickBot="1" x14ac:dyDescent="0.35">
      <c r="B4" s="2" t="str">
        <f>InicioDeLaSemana</f>
        <v>LUNES</v>
      </c>
      <c r="C4" s="3" t="str">
        <f t="shared" ref="C4:H4" si="0">UPPER(TEXT(C5,"dddd"))</f>
        <v>MARTES</v>
      </c>
      <c r="D4" s="3" t="str">
        <f t="shared" si="0"/>
        <v>MIÉRCOLES</v>
      </c>
      <c r="E4" s="3" t="str">
        <f t="shared" si="0"/>
        <v>JUEVES</v>
      </c>
      <c r="F4" s="3" t="str">
        <f t="shared" si="0"/>
        <v>VIERNES</v>
      </c>
      <c r="G4" s="3" t="str">
        <f t="shared" si="0"/>
        <v>SÁBADO</v>
      </c>
      <c r="H4" s="4" t="str">
        <f t="shared" si="0"/>
        <v>DOMINGO</v>
      </c>
    </row>
    <row r="5" spans="2:8" ht="19.5" customHeight="1" thickTop="1" x14ac:dyDescent="0.35">
      <c r="B5" s="5">
        <f t="array" ref="B5:H5">Días+DATE(CalYear,12,1)-WEEKDAY(DATE(CalYear,12,1),(InicioDeLaSemana="Lunes")+1)+1</f>
        <v>45992</v>
      </c>
      <c r="C5" s="6">
        <v>45993</v>
      </c>
      <c r="D5" s="6">
        <v>45994</v>
      </c>
      <c r="E5" s="6">
        <v>45995</v>
      </c>
      <c r="F5" s="6">
        <v>45996</v>
      </c>
      <c r="G5" s="6">
        <v>45997</v>
      </c>
      <c r="H5" s="7">
        <v>45998</v>
      </c>
    </row>
    <row r="6" spans="2:8" ht="57.95" customHeight="1" x14ac:dyDescent="0.3">
      <c r="B6" s="14" t="str">
        <f>IFERROR(IF(MostrarDíasFestivos,IF(INDEX(tblDíasfestivos[],MATCH(DATE(CalYear-(DAY(B5)&gt;15)+(ROW()&gt;6),MONTH(B5),DAY(B5)),IF(MostrarFestivosObservados,#REF!,tblDíasfestivos[DÍA]),0),6),INDEX(tblDíasfestivos[],MATCH(DATE(CalYear-(DAY(B5)&gt;15)+(ROW()&gt;6),MONTH(B5),DAY(B5)),IF(MostrarFestivosObservados,#REF!,tblDíasfestivos[DÍA]),0),2),""),""),"")</f>
        <v/>
      </c>
      <c r="C6" s="15" t="str">
        <f>IFERROR(IF(MostrarDíasFestivos,IF(INDEX(tblDíasfestivos[],MATCH(DATE(CalYear-(DAY(C5)&gt;15)+(ROW()&gt;6),MONTH(C5),DAY(C5)),IF(MostrarFestivosObservados,#REF!,tblDíasfestivos[DÍA]),0),6),INDEX(tblDíasfestivos[],MATCH(DATE(CalYear-(DAY(C5)&gt;15)+(ROW()&gt;6),MONTH(C5),DAY(C5)),IF(MostrarFestivosObservados,#REF!,tblDíasfestivos[DÍA]),0),2),""),""),"")</f>
        <v/>
      </c>
      <c r="D6" s="15" t="str">
        <f>IFERROR(IF(MostrarDíasFestivos,IF(INDEX(tblDíasfestivos[],MATCH(DATE(CalYear-(DAY(D5)&gt;15)+(ROW()&gt;6),MONTH(D5),DAY(D5)),IF(MostrarFestivosObservados,#REF!,tblDíasfestivos[DÍA]),0),6),INDEX(tblDíasfestivos[],MATCH(DATE(CalYear-(DAY(D5)&gt;15)+(ROW()&gt;6),MONTH(D5),DAY(D5)),IF(MostrarFestivosObservados,#REF!,tblDíasfestivos[DÍA]),0),2),""),""),"")</f>
        <v/>
      </c>
      <c r="E6" s="15" t="str">
        <f>IFERROR(IF(MostrarDíasFestivos,IF(INDEX(tblDíasfestivos[],MATCH(DATE(CalYear-(DAY(E5)&gt;15)+(ROW()&gt;6),MONTH(E5),DAY(E5)),IF(MostrarFestivosObservados,#REF!,tblDíasfestivos[DÍA]),0),6),INDEX(tblDíasfestivos[],MATCH(DATE(CalYear-(DAY(E5)&gt;15)+(ROW()&gt;6),MONTH(E5),DAY(E5)),IF(MostrarFestivosObservados,#REF!,tblDíasfestivos[DÍA]),0),2),""),""),"")</f>
        <v/>
      </c>
      <c r="F6" s="15" t="str">
        <f>IFERROR(IF(MostrarDíasFestivos,IF(INDEX(tblDíasfestivos[],MATCH(DATE(CalYear-(DAY(F5)&gt;15)+(ROW()&gt;6),MONTH(F5),DAY(F5)),IF(MostrarFestivosObservados,#REF!,tblDíasfestivos[DÍA]),0),6),INDEX(tblDíasfestivos[],MATCH(DATE(CalYear-(DAY(F5)&gt;15)+(ROW()&gt;6),MONTH(F5),DAY(F5)),IF(MostrarFestivosObservados,#REF!,tblDíasfestivos[DÍA]),0),2),""),""),"")</f>
        <v/>
      </c>
      <c r="G6" s="16" t="str">
        <f>IFERROR(IF(MostrarDíasFestivos,IF(INDEX(tblDíasfestivos[],MATCH(DATE(CalYear-(DAY(G5)&gt;15)+(ROW()&gt;6),MONTH(G5),DAY(G5)),IF(MostrarFestivosObservados,#REF!,tblDíasfestivos[DÍA]),0),6),INDEX(tblDíasfestivos[],MATCH(DATE(CalYear-(DAY(G5)&gt;15)+(ROW()&gt;6),MONTH(G5),DAY(G5)),IF(MostrarFestivosObservados,#REF!,tblDíasfestivos[DÍA]),0),2),""),""),"")</f>
        <v/>
      </c>
      <c r="H6" s="17" t="str">
        <f>IFERROR(IF(MostrarDíasFestivos,IF(INDEX(tblDíasfestivos[],MATCH(DATE(CalYear-(DAY(H5)&gt;15)+(ROW()&gt;6),MONTH(H5),DAY(H5)),IF(MostrarFestivosObservados,#REF!,tblDíasfestivos[DÍA]),0),6),INDEX(tblDíasfestivos[],MATCH(DATE(CalYear-(DAY(H5)&gt;15)+(ROW()&gt;6),MONTH(H5),DAY(H5)),IF(MostrarFestivosObservados,#REF!,tblDíasfestivos[DÍA]),0),2),""),""),"")</f>
        <v/>
      </c>
    </row>
    <row r="7" spans="2:8" ht="19.5" customHeight="1" x14ac:dyDescent="0.3">
      <c r="B7" s="8">
        <f t="array" ref="B7:H7">Días+DATE(CalYear,12,1)-WEEKDAY(DATE(CalYear,12,1),(InicioDeLaSemana="Lunes")+1)+8</f>
        <v>45999</v>
      </c>
      <c r="C7" s="9">
        <v>46000</v>
      </c>
      <c r="D7" s="9">
        <v>46001</v>
      </c>
      <c r="E7" s="9">
        <v>46002</v>
      </c>
      <c r="F7" s="9">
        <v>46003</v>
      </c>
      <c r="G7" s="9">
        <v>46004</v>
      </c>
      <c r="H7" s="10">
        <v>46005</v>
      </c>
    </row>
    <row r="8" spans="2:8" ht="57.95" customHeight="1" x14ac:dyDescent="0.3">
      <c r="B8" s="18" t="str">
        <f>IFERROR(IF(MostrarDíasFestivos,IF(INDEX(tblDíasfestivos[],MATCH(DATE(CalYear,MONTH(B7),DAY(B7)),IF(MostrarFestivosObservados,#REF!,tblDíasfestivos[DÍA]),0),6),INDEX(tblDíasfestivos[],MATCH(DATE(CalYear,MONTH(B7),DAY(B7)),IF(MostrarFestivosObservados,#REF!,tblDíasfestivos[DÍA]),0),2),""),""),"")</f>
        <v/>
      </c>
      <c r="C8" s="19" t="str">
        <f>IFERROR(IF(MostrarDíasFestivos,IF(INDEX(tblDíasfestivos[],MATCH(DATE(CalYear,MONTH(C7),DAY(C7)),IF(MostrarFestivosObservados,#REF!,tblDíasfestivos[DÍA]),0),6),INDEX(tblDíasfestivos[],MATCH(DATE(CalYear,MONTH(C7),DAY(C7)),IF(MostrarFestivosObservados,#REF!,tblDíasfestivos[DÍA]),0),2),""),""),"")</f>
        <v/>
      </c>
      <c r="D8" s="19" t="str">
        <f>IFERROR(IF(MostrarDíasFestivos,IF(INDEX(tblDíasfestivos[],MATCH(DATE(CalYear,MONTH(D7),DAY(D7)),IF(MostrarFestivosObservados,#REF!,tblDíasfestivos[DÍA]),0),6),INDEX(tblDíasfestivos[],MATCH(DATE(CalYear,MONTH(D7),DAY(D7)),IF(MostrarFestivosObservados,#REF!,tblDíasfestivos[DÍA]),0),2),""),""),"")</f>
        <v/>
      </c>
      <c r="E8" s="19" t="str">
        <f>IFERROR(IF(MostrarDíasFestivos,IF(INDEX(tblDíasfestivos[],MATCH(DATE(CalYear,MONTH(E7),DAY(E7)),IF(MostrarFestivosObservados,#REF!,tblDíasfestivos[DÍA]),0),6),INDEX(tblDíasfestivos[],MATCH(DATE(CalYear,MONTH(E7),DAY(E7)),IF(MostrarFestivosObservados,#REF!,tblDíasfestivos[DÍA]),0),2),""),""),"")</f>
        <v/>
      </c>
      <c r="F8" s="19" t="str">
        <f>IFERROR(IF(MostrarDíasFestivos,IF(INDEX(tblDíasfestivos[],MATCH(DATE(CalYear,MONTH(F7),DAY(F7)),IF(MostrarFestivosObservados,#REF!,tblDíasfestivos[DÍA]),0),6),INDEX(tblDíasfestivos[],MATCH(DATE(CalYear,MONTH(F7),DAY(F7)),IF(MostrarFestivosObservados,#REF!,tblDíasfestivos[DÍA]),0),2),""),""),"")</f>
        <v/>
      </c>
      <c r="G8" s="20" t="str">
        <f>IFERROR(IF(MostrarDíasFestivos,IF(INDEX(tblDíasfestivos[],MATCH(DATE(CalYear,MONTH(G7),DAY(G7)),IF(MostrarFestivosObservados,#REF!,tblDíasfestivos[DÍA]),0),6),INDEX(tblDíasfestivos[],MATCH(DATE(CalYear,MONTH(G7),DAY(G7)),IF(MostrarFestivosObservados,#REF!,tblDíasfestivos[DÍA]),0),2),""),""),"")</f>
        <v/>
      </c>
      <c r="H8" s="21" t="str">
        <f>IFERROR(IF(MostrarDíasFestivos,IF(INDEX(tblDíasfestivos[],MATCH(DATE(CalYear,MONTH(H7),DAY(H7)),IF(MostrarFestivosObservados,#REF!,tblDíasfestivos[DÍA]),0),6),INDEX(tblDíasfestivos[],MATCH(DATE(CalYear,MONTH(H7),DAY(H7)),IF(MostrarFestivosObservados,#REF!,tblDíasfestivos[DÍA]),0),2),""),""),"")</f>
        <v/>
      </c>
    </row>
    <row r="9" spans="2:8" ht="19.5" customHeight="1" x14ac:dyDescent="0.3">
      <c r="B9" s="11">
        <f t="array" ref="B9:H9">Días+DATE(CalYear,12,1)-WEEKDAY(DATE(CalYear,12,1),(InicioDeLaSemana="Lunes")+1)+15</f>
        <v>46006</v>
      </c>
      <c r="C9" s="12">
        <v>46007</v>
      </c>
      <c r="D9" s="12">
        <v>46008</v>
      </c>
      <c r="E9" s="12">
        <v>46009</v>
      </c>
      <c r="F9" s="12">
        <v>46010</v>
      </c>
      <c r="G9" s="12">
        <v>46011</v>
      </c>
      <c r="H9" s="13">
        <v>46012</v>
      </c>
    </row>
    <row r="10" spans="2:8" ht="57.95" customHeight="1" x14ac:dyDescent="0.3">
      <c r="B10" s="22" t="str">
        <f>IFERROR(IF(MostrarDíasFestivos,IF(INDEX(tblDíasfestivos[],MATCH(DATE(CalYear,MONTH(B9),DAY(B9)),IF(MostrarFestivosObservados,#REF!,tblDíasfestivos[DÍA]),0),6),INDEX(tblDíasfestivos[],MATCH(DATE(CalYear,MONTH(B9),DAY(B9)),IF(MostrarFestivosObservados,#REF!,tblDíasfestivos[DÍA]),0),2),""),""),"")</f>
        <v/>
      </c>
      <c r="C10" s="23" t="str">
        <f>IFERROR(IF(MostrarDíasFestivos,IF(INDEX(tblDíasfestivos[],MATCH(DATE(CalYear,MONTH(C9),DAY(C9)),IF(MostrarFestivosObservados,#REF!,tblDíasfestivos[DÍA]),0),6),INDEX(tblDíasfestivos[],MATCH(DATE(CalYear,MONTH(C9),DAY(C9)),IF(MostrarFestivosObservados,#REF!,tblDíasfestivos[DÍA]),0),2),""),""),"")</f>
        <v/>
      </c>
      <c r="D10" s="23" t="str">
        <f>IFERROR(IF(MostrarDíasFestivos,IF(INDEX(tblDíasfestivos[],MATCH(DATE(CalYear,MONTH(D9),DAY(D9)),IF(MostrarFestivosObservados,#REF!,tblDíasfestivos[DÍA]),0),6),INDEX(tblDíasfestivos[],MATCH(DATE(CalYear,MONTH(D9),DAY(D9)),IF(MostrarFestivosObservados,#REF!,tblDíasfestivos[DÍA]),0),2),""),""),"")</f>
        <v/>
      </c>
      <c r="E10" s="23" t="str">
        <f>IFERROR(IF(MostrarDíasFestivos,IF(INDEX(tblDíasfestivos[],MATCH(DATE(CalYear,MONTH(E9),DAY(E9)),IF(MostrarFestivosObservados,#REF!,tblDíasfestivos[DÍA]),0),6),INDEX(tblDíasfestivos[],MATCH(DATE(CalYear,MONTH(E9),DAY(E9)),IF(MostrarFestivosObservados,#REF!,tblDíasfestivos[DÍA]),0),2),""),""),"")</f>
        <v/>
      </c>
      <c r="F10" s="23" t="str">
        <f>IFERROR(IF(MostrarDíasFestivos,IF(INDEX(tblDíasfestivos[],MATCH(DATE(CalYear,MONTH(F9),DAY(F9)),IF(MostrarFestivosObservados,#REF!,tblDíasfestivos[DÍA]),0),6),INDEX(tblDíasfestivos[],MATCH(DATE(CalYear,MONTH(F9),DAY(F9)),IF(MostrarFestivosObservados,#REF!,tblDíasfestivos[DÍA]),0),2),""),""),"")</f>
        <v/>
      </c>
      <c r="G10" s="24" t="str">
        <f>IFERROR(IF(MostrarDíasFestivos,IF(INDEX(tblDíasfestivos[],MATCH(DATE(CalYear,MONTH(G9),DAY(G9)),IF(MostrarFestivosObservados,#REF!,tblDíasfestivos[DÍA]),0),6),INDEX(tblDíasfestivos[],MATCH(DATE(CalYear,MONTH(G9),DAY(G9)),IF(MostrarFestivosObservados,#REF!,tblDíasfestivos[DÍA]),0),2),""),""),"")</f>
        <v/>
      </c>
      <c r="H10" s="25" t="str">
        <f>IFERROR(IF(MostrarDíasFestivos,IF(INDEX(tblDíasfestivos[],MATCH(DATE(CalYear,MONTH(H9),DAY(H9)),IF(MostrarFestivosObservados,#REF!,tblDíasfestivos[DÍA]),0),6),INDEX(tblDíasfestivos[],MATCH(DATE(CalYear,MONTH(H9),DAY(H9)),IF(MostrarFestivosObservados,#REF!,tblDíasfestivos[DÍA]),0),2),""),""),"")</f>
        <v/>
      </c>
    </row>
    <row r="11" spans="2:8" ht="19.5" customHeight="1" x14ac:dyDescent="0.3">
      <c r="B11" s="8">
        <f t="array" ref="B11:H11">Días+DATE(CalYear,12,1)-WEEKDAY(DATE(CalYear,12,1),(InicioDeLaSemana="Lunes")+1)+22</f>
        <v>46013</v>
      </c>
      <c r="C11" s="9">
        <v>46014</v>
      </c>
      <c r="D11" s="9">
        <v>46015</v>
      </c>
      <c r="E11" s="9">
        <v>46016</v>
      </c>
      <c r="F11" s="9">
        <v>46017</v>
      </c>
      <c r="G11" s="9">
        <v>46018</v>
      </c>
      <c r="H11" s="10">
        <v>46019</v>
      </c>
    </row>
    <row r="12" spans="2:8" ht="57.95" customHeight="1" x14ac:dyDescent="0.3">
      <c r="B12" s="18" t="str">
        <f>IFERROR(IF(MostrarDíasFestivos,IF(INDEX(tblDíasfestivos[],MATCH(DATE(CalYear,MONTH(B11),DAY(B11)),IF(MostrarFestivosObservados,#REF!,tblDíasfestivos[DÍA]),0),6),INDEX(tblDíasfestivos[],MATCH(DATE(CalYear,MONTH(B11),DAY(B11)),IF(MostrarFestivosObservados,#REF!,tblDíasfestivos[DÍA]),0),2),""),""),"")</f>
        <v/>
      </c>
      <c r="C12" s="19" t="str">
        <f>IFERROR(IF(MostrarDíasFestivos,IF(INDEX(tblDíasfestivos[],MATCH(DATE(CalYear,MONTH(C11),DAY(C11)),IF(MostrarFestivosObservados,#REF!,tblDíasfestivos[DÍA]),0),6),INDEX(tblDíasfestivos[],MATCH(DATE(CalYear,MONTH(C11),DAY(C11)),IF(MostrarFestivosObservados,#REF!,tblDíasfestivos[DÍA]),0),2),""),""),"")</f>
        <v/>
      </c>
      <c r="D12" s="19" t="str">
        <f>IFERROR(IF(MostrarDíasFestivos,IF(INDEX(tblDíasfestivos[],MATCH(DATE(CalYear,MONTH(D11),DAY(D11)),IF(MostrarFestivosObservados,#REF!,tblDíasfestivos[DÍA]),0),6),INDEX(tblDíasfestivos[],MATCH(DATE(CalYear,MONTH(D11),DAY(D11)),IF(MostrarFestivosObservados,#REF!,tblDíasfestivos[DÍA]),0),2),""),""),"")</f>
        <v/>
      </c>
      <c r="E12" s="19" t="str">
        <f>IFERROR(IF(MostrarDíasFestivos,IF(INDEX(tblDíasfestivos[],MATCH(DATE(CalYear,MONTH(E11),DAY(E11)),IF(MostrarFestivosObservados,#REF!,tblDíasfestivos[DÍA]),0),6),INDEX(tblDíasfestivos[],MATCH(DATE(CalYear,MONTH(E11),DAY(E11)),IF(MostrarFestivosObservados,#REF!,tblDíasfestivos[DÍA]),0),2),""),""),"")</f>
        <v/>
      </c>
      <c r="F12" s="19" t="str">
        <f>IFERROR(IF(MostrarDíasFestivos,IF(INDEX(tblDíasfestivos[],MATCH(DATE(CalYear,MONTH(F11),DAY(F11)),IF(MostrarFestivosObservados,#REF!,tblDíasfestivos[DÍA]),0),6),INDEX(tblDíasfestivos[],MATCH(DATE(CalYear,MONTH(F11),DAY(F11)),IF(MostrarFestivosObservados,#REF!,tblDíasfestivos[DÍA]),0),2),""),""),"")</f>
        <v/>
      </c>
      <c r="G12" s="20" t="str">
        <f>IFERROR(IF(MostrarDíasFestivos,IF(INDEX(tblDíasfestivos[],MATCH(DATE(CalYear,MONTH(G11),DAY(G11)),IF(MostrarFestivosObservados,#REF!,tblDíasfestivos[DÍA]),0),6),INDEX(tblDíasfestivos[],MATCH(DATE(CalYear,MONTH(G11),DAY(G11)),IF(MostrarFestivosObservados,#REF!,tblDíasfestivos[DÍA]),0),2),""),""),"")</f>
        <v/>
      </c>
      <c r="H12" s="21" t="str">
        <f>IFERROR(IF(MostrarDíasFestivos,IF(INDEX(tblDíasfestivos[],MATCH(DATE(CalYear,MONTH(H11),DAY(H11)),IF(MostrarFestivosObservados,#REF!,tblDíasfestivos[DÍA]),0),6),INDEX(tblDíasfestivos[],MATCH(DATE(CalYear,MONTH(H11),DAY(H11)),IF(MostrarFestivosObservados,#REF!,tblDíasfestivos[DÍA]),0),2),""),""),"")</f>
        <v/>
      </c>
    </row>
    <row r="13" spans="2:8" ht="19.5" customHeight="1" x14ac:dyDescent="0.3">
      <c r="B13" s="11">
        <f t="array" ref="B13:H13">Días+DATE(CalYear,12,1)-WEEKDAY(DATE(CalYear,12,1),(InicioDeLaSemana="Lunes")+1)+29</f>
        <v>46020</v>
      </c>
      <c r="C13" s="12">
        <v>46021</v>
      </c>
      <c r="D13" s="12">
        <v>46022</v>
      </c>
      <c r="E13" s="12">
        <v>46023</v>
      </c>
      <c r="F13" s="12">
        <v>46024</v>
      </c>
      <c r="G13" s="12">
        <v>46025</v>
      </c>
      <c r="H13" s="13">
        <v>46026</v>
      </c>
    </row>
    <row r="14" spans="2:8" ht="57.95" customHeight="1" x14ac:dyDescent="0.3">
      <c r="B14" s="22" t="str">
        <f>IFERROR(IF(MostrarDíasFestivos,IF(INDEX(tblDíasfestivos[],MATCH(DATE(CalYear,MONTH(B13),DAY(B13)),IF(MostrarFestivosObservados,#REF!,tblDíasfestivos[DÍA]),0),6),INDEX(tblDíasfestivos[],MATCH(DATE(CalYear,MONTH(B13),DAY(B13)),IF(MostrarFestivosObservados,#REF!,tblDíasfestivos[DÍA]),0),2),""),""),"")</f>
        <v/>
      </c>
      <c r="C14" s="23" t="str">
        <f>IFERROR(IF(MostrarDíasFestivos,IF(INDEX(tblDíasfestivos[],MATCH(DATE(CalYear,MONTH(C13),DAY(C13)),IF(MostrarFestivosObservados,#REF!,tblDíasfestivos[DÍA]),0),6),INDEX(tblDíasfestivos[],MATCH(DATE(CalYear,MONTH(C13),DAY(C13)),IF(MostrarFestivosObservados,#REF!,tblDíasfestivos[DÍA]),0),2),""),""),"")</f>
        <v/>
      </c>
      <c r="D14" s="23" t="str">
        <f>IFERROR(IF(MostrarDíasFestivos,IF(INDEX(tblDíasfestivos[],MATCH(DATE(CalYear,MONTH(D13),DAY(D13)),IF(MostrarFestivosObservados,#REF!,tblDíasfestivos[DÍA]),0),6),INDEX(tblDíasfestivos[],MATCH(DATE(CalYear,MONTH(D13),DAY(D13)),IF(MostrarFestivosObservados,#REF!,tblDíasfestivos[DÍA]),0),2),""),""),"")</f>
        <v/>
      </c>
      <c r="E14" s="23" t="str">
        <f>IFERROR(IF(MostrarDíasFestivos,IF(INDEX(tblDíasfestivos[],MATCH(DATE(CalYear,MONTH(E13),DAY(E13)),IF(MostrarFestivosObservados,#REF!,tblDíasfestivos[DÍA]),0),6),INDEX(tblDíasfestivos[],MATCH(DATE(CalYear,MONTH(E13),DAY(E13)),IF(MostrarFestivosObservados,#REF!,tblDíasfestivos[DÍA]),0),2),""),""),"")</f>
        <v/>
      </c>
      <c r="F14" s="23" t="str">
        <f>IFERROR(IF(MostrarDíasFestivos,IF(INDEX(tblDíasfestivos[],MATCH(DATE(CalYear,MONTH(F13),DAY(F13)),IF(MostrarFestivosObservados,#REF!,tblDíasfestivos[DÍA]),0),6),INDEX(tblDíasfestivos[],MATCH(DATE(CalYear,MONTH(F13),DAY(F13)),IF(MostrarFestivosObservados,#REF!,tblDíasfestivos[DÍA]),0),2),""),""),"")</f>
        <v/>
      </c>
      <c r="G14" s="24" t="str">
        <f>IFERROR(IF(MostrarDíasFestivos,IF(INDEX(tblDíasfestivos[],MATCH(DATE(CalYear,MONTH(G13),DAY(G13)),IF(MostrarFestivosObservados,#REF!,tblDíasfestivos[DÍA]),0),6),INDEX(tblDíasfestivos[],MATCH(DATE(CalYear,MONTH(G13),DAY(G13)),IF(MostrarFestivosObservados,#REF!,tblDíasfestivos[DÍA]),0),2),""),""),"")</f>
        <v/>
      </c>
      <c r="H14" s="25" t="str">
        <f>IFERROR(IF(MostrarDíasFestivos,IF(INDEX(tblDíasfestivos[],MATCH(DATE(CalYear,MONTH(H13),DAY(H13)),IF(MostrarFestivosObservados,#REF!,tblDíasfestivos[DÍA]),0),6),INDEX(tblDíasfestivos[],MATCH(DATE(CalYear,MONTH(H13),DAY(H13)),IF(MostrarFestivosObservados,#REF!,tblDíasfestivos[DÍA]),0),2),""),""),"")</f>
        <v/>
      </c>
    </row>
    <row r="15" spans="2:8" ht="19.5" customHeight="1" x14ac:dyDescent="0.35">
      <c r="B15" s="8">
        <f t="array" ref="B15:C15">Días+DATE(CalYear,12,1)-WEEKDAY(DATE(CalYear,12,1),(InicioDeLaSemana="Lunes")+1)+36</f>
        <v>46027</v>
      </c>
      <c r="C15" s="9">
        <v>46028</v>
      </c>
      <c r="D15" s="71" t="s">
        <v>2</v>
      </c>
      <c r="E15" s="71"/>
      <c r="F15" s="71"/>
      <c r="G15" s="71"/>
      <c r="H15" s="72"/>
    </row>
    <row r="16" spans="2:8" ht="57.95" customHeight="1" x14ac:dyDescent="0.3">
      <c r="B16" s="18" t="str">
        <f>IFERROR(IF(MostrarDíasFestivos,IF(INDEX(tblDíasfestivos[],MATCH(DATE(CalYear,MONTH(B15),DAY(B15)),IF(MostrarFestivosObservados,#REF!,tblDíasfestivos[DÍA]),0),6),INDEX(tblDíasfestivos[],MATCH(DATE(CalYear,MONTH(B15),DAY(B15)),IF(MostrarFestivosObservados,#REF!,tblDíasfestivos[DÍA]),0),2),""),""),"")</f>
        <v/>
      </c>
      <c r="C16" s="19" t="str">
        <f>IFERROR(IF(MostrarDíasFestivos,IF(INDEX(tblDíasfestivos[],MATCH(DATE(CalYear,MONTH(C15),DAY(C15)),IF(MostrarFestivosObservados,#REF!,tblDíasfestivos[DÍA]),0),6),INDEX(tblDíasfestivos[],MATCH(DATE(CalYear,MONTH(C15),DAY(C15)),IF(MostrarFestivosObservados,#REF!,tblDíasfestivos[DÍA]),0),2),""),""),"")</f>
        <v/>
      </c>
      <c r="D16" s="69"/>
      <c r="E16" s="69"/>
      <c r="F16" s="69"/>
      <c r="G16" s="69"/>
      <c r="H16" s="70"/>
    </row>
    <row r="17" spans="2:8" x14ac:dyDescent="0.3">
      <c r="B17" s="74"/>
      <c r="C17" s="74"/>
      <c r="D17" s="74"/>
      <c r="E17" s="74"/>
      <c r="F17" s="74"/>
      <c r="G17" s="74"/>
      <c r="H17" s="74"/>
    </row>
  </sheetData>
  <mergeCells count="4">
    <mergeCell ref="B2:D2"/>
    <mergeCell ref="D15:H15"/>
    <mergeCell ref="D16:H16"/>
    <mergeCell ref="B17:H17"/>
  </mergeCells>
  <conditionalFormatting sqref="B5:G5">
    <cfRule type="expression" dxfId="1" priority="1">
      <formula>DAY(B5)&gt;8</formula>
    </cfRule>
  </conditionalFormatting>
  <conditionalFormatting sqref="B13:H13 B15:C15">
    <cfRule type="expression" dxfId="0" priority="2">
      <formula>AND(DAY(B13)&gt;=1,DAY(B13)&lt;=15)</formula>
    </cfRule>
  </conditionalFormatting>
  <printOptions horizontalCentered="1"/>
  <pageMargins left="0.4" right="0.4" top="0.4" bottom="0.4" header="0.3" footer="0.3"/>
  <pageSetup paperSize="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3"/>
    <pageSetUpPr fitToPage="1"/>
  </sheetPr>
  <dimension ref="B1:N235"/>
  <sheetViews>
    <sheetView showGridLines="0" topLeftCell="A2" zoomScale="70" zoomScaleNormal="70" workbookViewId="0">
      <selection activeCell="H25" sqref="H25"/>
    </sheetView>
  </sheetViews>
  <sheetFormatPr baseColWidth="10" defaultColWidth="9.140625" defaultRowHeight="15" x14ac:dyDescent="0.3"/>
  <cols>
    <col min="1" max="1" width="3.5703125" style="1" customWidth="1"/>
    <col min="2" max="2" width="22.85546875" style="1" customWidth="1"/>
    <col min="3" max="3" width="35.5703125" style="1" customWidth="1"/>
    <col min="4" max="4" width="49.42578125" style="1" customWidth="1"/>
    <col min="5" max="5" width="17.5703125" style="1" customWidth="1"/>
    <col min="6" max="6" width="34" style="1" bestFit="1" customWidth="1"/>
    <col min="7" max="7" width="3.5703125" style="1" customWidth="1"/>
    <col min="8" max="8" width="11" style="1" bestFit="1" customWidth="1"/>
    <col min="9" max="9" width="30.5703125" style="1" bestFit="1" customWidth="1"/>
    <col min="10" max="10" width="67" style="1" customWidth="1"/>
    <col min="11" max="12" width="9.140625" style="1"/>
    <col min="13" max="13" width="5.42578125" style="1" customWidth="1"/>
    <col min="14" max="14" width="32.42578125" style="1" bestFit="1" customWidth="1"/>
    <col min="15" max="16384" width="9.140625" style="1"/>
  </cols>
  <sheetData>
    <row r="1" spans="2:14" ht="16.5" customHeight="1" x14ac:dyDescent="0.3">
      <c r="D1"/>
    </row>
    <row r="2" spans="2:14" ht="28.5" thickBot="1" x14ac:dyDescent="0.35">
      <c r="B2" s="27" t="s">
        <v>68</v>
      </c>
      <c r="C2" s="27"/>
      <c r="D2" s="28"/>
      <c r="E2" s="28"/>
      <c r="F2" s="28"/>
      <c r="G2" s="1" t="s">
        <v>7</v>
      </c>
    </row>
    <row r="3" spans="2:14" ht="15.75" thickTop="1" x14ac:dyDescent="0.3">
      <c r="B3"/>
    </row>
    <row r="4" spans="2:14" ht="24" customHeight="1" thickBot="1" x14ac:dyDescent="0.35">
      <c r="B4" s="1" t="s">
        <v>3</v>
      </c>
      <c r="C4" s="1" t="s">
        <v>4</v>
      </c>
      <c r="D4" s="1" t="s">
        <v>9</v>
      </c>
      <c r="E4" s="1" t="s">
        <v>6</v>
      </c>
      <c r="F4" s="1" t="s">
        <v>94</v>
      </c>
      <c r="N4" s="46" t="s">
        <v>95</v>
      </c>
    </row>
    <row r="5" spans="2:14" x14ac:dyDescent="0.3">
      <c r="B5" s="34">
        <f>DATE(CalYear,1,1)</f>
        <v>45658</v>
      </c>
      <c r="C5" s="1" t="s">
        <v>27</v>
      </c>
      <c r="D5" s="1" t="s">
        <v>11</v>
      </c>
      <c r="E5" s="26">
        <f>IFERROR(WEEKDAY(tblDíasfestivos[[#This Row],[DÍA]],IF(InicioDeLaSemana="Lunes",2,1)),0)</f>
        <v>3</v>
      </c>
      <c r="F5" s="26" t="str">
        <f>tblDíasfestivos[[#This Row],[DÍA]]&amp;tblDíasfestivos[[#This Row],[Comunidad]]</f>
        <v>45658Andalucía</v>
      </c>
      <c r="I5" s="85" t="s">
        <v>11</v>
      </c>
      <c r="J5" s="82" t="s">
        <v>88</v>
      </c>
      <c r="K5" s="83"/>
      <c r="L5" s="84"/>
      <c r="N5" s="47" t="s">
        <v>11</v>
      </c>
    </row>
    <row r="6" spans="2:14" x14ac:dyDescent="0.3">
      <c r="B6" s="34">
        <v>45663</v>
      </c>
      <c r="C6" s="1" t="s">
        <v>10</v>
      </c>
      <c r="D6" s="1" t="s">
        <v>11</v>
      </c>
      <c r="E6" s="26">
        <f>IFERROR(WEEKDAY(tblDíasfestivos[[#This Row],[DÍA]],IF(InicioDeLaSemana="Lunes",2,1)),0)</f>
        <v>1</v>
      </c>
      <c r="F6" s="26" t="str">
        <f>tblDíasfestivos[[#This Row],[DÍA]]&amp;tblDíasfestivos[[#This Row],[Comunidad]]</f>
        <v>45663Andalucía</v>
      </c>
      <c r="I6" s="86"/>
      <c r="J6" s="78"/>
      <c r="K6" s="76"/>
      <c r="L6" s="77"/>
      <c r="N6" s="48" t="s">
        <v>11</v>
      </c>
    </row>
    <row r="7" spans="2:14" x14ac:dyDescent="0.3">
      <c r="B7" s="34">
        <v>45716</v>
      </c>
      <c r="C7" s="1" t="s">
        <v>34</v>
      </c>
      <c r="D7" s="1" t="s">
        <v>11</v>
      </c>
      <c r="E7" s="26">
        <f>IFERROR(WEEKDAY(tblDíasfestivos[[#This Row],[DÍA]],IF(InicioDeLaSemana="Lunes",2,1)),0)</f>
        <v>5</v>
      </c>
      <c r="F7" s="26" t="str">
        <f>tblDíasfestivos[[#This Row],[DÍA]]&amp;tblDíasfestivos[[#This Row],[Comunidad]]</f>
        <v>45716Andalucía</v>
      </c>
      <c r="I7" s="86"/>
      <c r="J7" s="78"/>
      <c r="K7" s="76"/>
      <c r="L7" s="77"/>
      <c r="N7" s="47" t="s">
        <v>12</v>
      </c>
    </row>
    <row r="8" spans="2:14" x14ac:dyDescent="0.3">
      <c r="B8" s="34">
        <v>45764</v>
      </c>
      <c r="C8" s="1" t="s">
        <v>28</v>
      </c>
      <c r="D8" s="1" t="s">
        <v>11</v>
      </c>
      <c r="E8" s="26">
        <f>IFERROR(WEEKDAY(tblDíasfestivos[[#This Row],[DÍA]],IF(InicioDeLaSemana="Lunes",2,1)),0)</f>
        <v>4</v>
      </c>
      <c r="F8" s="26" t="str">
        <f>tblDíasfestivos[[#This Row],[DÍA]]&amp;tblDíasfestivos[[#This Row],[Comunidad]]</f>
        <v>45764Andalucía</v>
      </c>
      <c r="I8" s="86"/>
      <c r="J8" s="78"/>
      <c r="K8" s="76"/>
      <c r="L8" s="77"/>
      <c r="N8" s="47" t="s">
        <v>13</v>
      </c>
    </row>
    <row r="9" spans="2:14" x14ac:dyDescent="0.3">
      <c r="B9" s="34">
        <v>45765</v>
      </c>
      <c r="C9" s="1" t="s">
        <v>29</v>
      </c>
      <c r="D9" s="1" t="s">
        <v>11</v>
      </c>
      <c r="E9" s="26">
        <f>IFERROR(WEEKDAY(tblDíasfestivos[[#This Row],[DÍA]],IF(InicioDeLaSemana="Lunes",2,1)),0)</f>
        <v>5</v>
      </c>
      <c r="F9" s="26" t="str">
        <f>tblDíasfestivos[[#This Row],[DÍA]]&amp;tblDíasfestivos[[#This Row],[Comunidad]]</f>
        <v>45765Andalucía</v>
      </c>
      <c r="I9" s="86"/>
      <c r="J9" s="78"/>
      <c r="K9" s="76"/>
      <c r="L9" s="77"/>
      <c r="N9" s="47" t="s">
        <v>25</v>
      </c>
    </row>
    <row r="10" spans="2:14" x14ac:dyDescent="0.3">
      <c r="B10" s="34">
        <v>45778</v>
      </c>
      <c r="C10" s="1" t="s">
        <v>30</v>
      </c>
      <c r="D10" s="1" t="s">
        <v>11</v>
      </c>
      <c r="E10" s="26">
        <f>IFERROR(WEEKDAY(tblDíasfestivos[[#This Row],[DÍA]],IF(InicioDeLaSemana="Lunes",2,1)),0)</f>
        <v>4</v>
      </c>
      <c r="F10" s="26" t="str">
        <f>tblDíasfestivos[[#This Row],[DÍA]]&amp;tblDíasfestivos[[#This Row],[Comunidad]]</f>
        <v>45778Andalucía</v>
      </c>
      <c r="I10" s="86"/>
      <c r="J10" s="78"/>
      <c r="K10" s="76"/>
      <c r="L10" s="77"/>
      <c r="N10" s="47" t="s">
        <v>15</v>
      </c>
    </row>
    <row r="11" spans="2:14" x14ac:dyDescent="0.3">
      <c r="B11" s="34">
        <v>45884</v>
      </c>
      <c r="C11" s="1" t="s">
        <v>31</v>
      </c>
      <c r="D11" s="1" t="s">
        <v>11</v>
      </c>
      <c r="E11" s="26">
        <f>IFERROR(WEEKDAY(tblDíasfestivos[[#This Row],[DÍA]],IF(InicioDeLaSemana="Lunes",2,1)),0)</f>
        <v>5</v>
      </c>
      <c r="F11" s="26" t="str">
        <f>tblDíasfestivos[[#This Row],[DÍA]]&amp;tblDíasfestivos[[#This Row],[Comunidad]]</f>
        <v>45884Andalucía</v>
      </c>
      <c r="I11" s="86"/>
      <c r="J11" s="78"/>
      <c r="K11" s="76"/>
      <c r="L11" s="77"/>
      <c r="N11" s="47" t="s">
        <v>17</v>
      </c>
    </row>
    <row r="12" spans="2:14" x14ac:dyDescent="0.3">
      <c r="B12" s="34">
        <v>45943</v>
      </c>
      <c r="C12" s="1" t="s">
        <v>53</v>
      </c>
      <c r="D12" s="1" t="s">
        <v>11</v>
      </c>
      <c r="E12" s="26">
        <f>IFERROR(WEEKDAY(tblDíasfestivos[[#This Row],[DÍA]],IF(InicioDeLaSemana="Lunes",2,1)),0)</f>
        <v>1</v>
      </c>
      <c r="F12" s="26" t="str">
        <f>tblDíasfestivos[[#This Row],[DÍA]]&amp;tblDíasfestivos[[#This Row],[Comunidad]]</f>
        <v>45943Andalucía</v>
      </c>
      <c r="I12" s="86"/>
      <c r="J12" s="78"/>
      <c r="K12" s="76"/>
      <c r="L12" s="77"/>
      <c r="N12" s="47" t="s">
        <v>16</v>
      </c>
    </row>
    <row r="13" spans="2:14" x14ac:dyDescent="0.3">
      <c r="B13" s="34">
        <v>45962</v>
      </c>
      <c r="C13" s="1" t="s">
        <v>32</v>
      </c>
      <c r="D13" s="1" t="s">
        <v>11</v>
      </c>
      <c r="E13" s="26">
        <f>IFERROR(WEEKDAY(tblDíasfestivos[[#This Row],[DÍA]],IF(InicioDeLaSemana="Lunes",2,1)),0)</f>
        <v>6</v>
      </c>
      <c r="F13" s="26" t="str">
        <f>tblDíasfestivos[[#This Row],[DÍA]]&amp;tblDíasfestivos[[#This Row],[Comunidad]]</f>
        <v>45962Andalucía</v>
      </c>
      <c r="I13" s="86"/>
      <c r="J13" s="78"/>
      <c r="K13" s="76"/>
      <c r="L13" s="77"/>
      <c r="N13" s="47" t="s">
        <v>26</v>
      </c>
    </row>
    <row r="14" spans="2:14" x14ac:dyDescent="0.3">
      <c r="B14" s="34">
        <v>45997</v>
      </c>
      <c r="C14" s="1" t="s">
        <v>33</v>
      </c>
      <c r="D14" s="1" t="s">
        <v>11</v>
      </c>
      <c r="E14" s="26">
        <f>IFERROR(WEEKDAY(tblDíasfestivos[[#This Row],[DÍA]],IF(InicioDeLaSemana="Lunes",2,1)),0)</f>
        <v>6</v>
      </c>
      <c r="F14" s="26" t="str">
        <f>tblDíasfestivos[[#This Row],[DÍA]]&amp;tblDíasfestivos[[#This Row],[Comunidad]]</f>
        <v>45997Andalucía</v>
      </c>
      <c r="I14" s="86"/>
      <c r="J14" s="78"/>
      <c r="K14" s="76"/>
      <c r="L14" s="77"/>
      <c r="N14" s="48" t="s">
        <v>22</v>
      </c>
    </row>
    <row r="15" spans="2:14" x14ac:dyDescent="0.3">
      <c r="B15" s="34">
        <v>45999</v>
      </c>
      <c r="C15" s="1" t="s">
        <v>49</v>
      </c>
      <c r="D15" s="1" t="s">
        <v>11</v>
      </c>
      <c r="E15" s="26">
        <f>IFERROR(WEEKDAY(tblDíasfestivos[[#This Row],[DÍA]],IF(InicioDeLaSemana="Lunes",2,1)),0)</f>
        <v>1</v>
      </c>
      <c r="F15" s="26" t="str">
        <f>tblDíasfestivos[[#This Row],[DÍA]]&amp;tblDíasfestivos[[#This Row],[Comunidad]]</f>
        <v>45999Andalucía</v>
      </c>
      <c r="I15" s="86"/>
      <c r="J15" s="78"/>
      <c r="K15" s="76"/>
      <c r="L15" s="77"/>
      <c r="N15" s="48" t="s">
        <v>23</v>
      </c>
    </row>
    <row r="16" spans="2:14" ht="15.75" thickBot="1" x14ac:dyDescent="0.35">
      <c r="B16" s="34">
        <v>46016</v>
      </c>
      <c r="C16" s="1" t="s">
        <v>5</v>
      </c>
      <c r="D16" s="1" t="s">
        <v>11</v>
      </c>
      <c r="E16" s="26">
        <f>IFERROR(WEEKDAY(tblDíasfestivos[[#This Row],[DÍA]],IF(InicioDeLaSemana="Lunes",2,1)),0)</f>
        <v>4</v>
      </c>
      <c r="F16" s="26" t="str">
        <f>tblDíasfestivos[[#This Row],[DÍA]]&amp;tblDíasfestivos[[#This Row],[Comunidad]]</f>
        <v>46016Andalucía</v>
      </c>
      <c r="I16" s="87"/>
      <c r="J16" s="79"/>
      <c r="K16" s="80"/>
      <c r="L16" s="81"/>
      <c r="N16" s="48" t="s">
        <v>43</v>
      </c>
    </row>
    <row r="17" spans="2:14" ht="14.45" customHeight="1" x14ac:dyDescent="0.3">
      <c r="B17" s="34">
        <f>DATE(CalYear,1,1)</f>
        <v>45658</v>
      </c>
      <c r="C17" s="1" t="s">
        <v>27</v>
      </c>
      <c r="D17" s="1" t="s">
        <v>12</v>
      </c>
      <c r="E17" s="26">
        <f>IFERROR(WEEKDAY(tblDíasfestivos[[#This Row],[DÍA]],IF(InicioDeLaSemana="Lunes",2,1)),0)</f>
        <v>3</v>
      </c>
      <c r="F17" s="26" t="str">
        <f>tblDíasfestivos[[#This Row],[DÍA]]&amp;tblDíasfestivos[[#This Row],[Comunidad]]</f>
        <v>45658Aragón</v>
      </c>
      <c r="I17" s="85" t="s">
        <v>12</v>
      </c>
      <c r="J17" s="82" t="s">
        <v>69</v>
      </c>
      <c r="K17" s="91"/>
      <c r="L17" s="92"/>
      <c r="N17" s="48" t="s">
        <v>45</v>
      </c>
    </row>
    <row r="18" spans="2:14" x14ac:dyDescent="0.3">
      <c r="B18" s="34">
        <v>45663</v>
      </c>
      <c r="C18" s="1" t="s">
        <v>10</v>
      </c>
      <c r="D18" s="1" t="s">
        <v>12</v>
      </c>
      <c r="E18" s="26">
        <f>IFERROR(WEEKDAY(tblDíasfestivos[[#This Row],[DÍA]],IF(InicioDeLaSemana="Lunes",2,1)),0)</f>
        <v>1</v>
      </c>
      <c r="F18" s="26" t="str">
        <f>tblDíasfestivos[[#This Row],[DÍA]]&amp;tblDíasfestivos[[#This Row],[Comunidad]]</f>
        <v>45663Aragón</v>
      </c>
      <c r="I18" s="86"/>
      <c r="J18" s="75"/>
      <c r="K18" s="93"/>
      <c r="L18" s="94"/>
      <c r="N18" s="47" t="s">
        <v>38</v>
      </c>
    </row>
    <row r="19" spans="2:14" x14ac:dyDescent="0.3">
      <c r="B19" s="34">
        <v>45764</v>
      </c>
      <c r="C19" s="1" t="s">
        <v>28</v>
      </c>
      <c r="D19" s="1" t="s">
        <v>12</v>
      </c>
      <c r="E19" s="26">
        <f>IFERROR(WEEKDAY(tblDíasfestivos[[#This Row],[DÍA]],IF(InicioDeLaSemana="Lunes",2,1)),0)</f>
        <v>4</v>
      </c>
      <c r="F19" s="26" t="str">
        <f>tblDíasfestivos[[#This Row],[DÍA]]&amp;tblDíasfestivos[[#This Row],[Comunidad]]</f>
        <v>45764Aragón</v>
      </c>
      <c r="I19" s="86"/>
      <c r="J19" s="75"/>
      <c r="K19" s="93"/>
      <c r="L19" s="94"/>
      <c r="N19" s="48" t="s">
        <v>18</v>
      </c>
    </row>
    <row r="20" spans="2:14" x14ac:dyDescent="0.3">
      <c r="B20" s="34">
        <v>45765</v>
      </c>
      <c r="C20" s="1" t="s">
        <v>29</v>
      </c>
      <c r="D20" s="1" t="s">
        <v>12</v>
      </c>
      <c r="E20" s="26">
        <f>IFERROR(WEEKDAY(tblDíasfestivos[[#This Row],[DÍA]],IF(InicioDeLaSemana="Lunes",2,1)),0)</f>
        <v>5</v>
      </c>
      <c r="F20" s="26" t="str">
        <f>tblDíasfestivos[[#This Row],[DÍA]]&amp;tblDíasfestivos[[#This Row],[Comunidad]]</f>
        <v>45765Aragón</v>
      </c>
      <c r="I20" s="86"/>
      <c r="J20" s="75"/>
      <c r="K20" s="93"/>
      <c r="L20" s="94"/>
      <c r="N20" s="48" t="s">
        <v>19</v>
      </c>
    </row>
    <row r="21" spans="2:14" x14ac:dyDescent="0.3">
      <c r="B21" s="34">
        <v>45770</v>
      </c>
      <c r="C21" s="1" t="s">
        <v>35</v>
      </c>
      <c r="D21" s="1" t="s">
        <v>12</v>
      </c>
      <c r="E21" s="26">
        <f>IFERROR(WEEKDAY(tblDíasfestivos[[#This Row],[DÍA]],IF(InicioDeLaSemana="Lunes",2,1)),0)</f>
        <v>3</v>
      </c>
      <c r="F21" s="26" t="str">
        <f>tblDíasfestivos[[#This Row],[DÍA]]&amp;tblDíasfestivos[[#This Row],[Comunidad]]</f>
        <v>45770Aragón</v>
      </c>
      <c r="I21" s="86"/>
      <c r="J21" s="75"/>
      <c r="K21" s="93"/>
      <c r="L21" s="94"/>
      <c r="N21" s="48" t="s">
        <v>14</v>
      </c>
    </row>
    <row r="22" spans="2:14" x14ac:dyDescent="0.3">
      <c r="B22" s="34">
        <v>45778</v>
      </c>
      <c r="C22" s="1" t="s">
        <v>30</v>
      </c>
      <c r="D22" s="1" t="s">
        <v>12</v>
      </c>
      <c r="E22" s="26">
        <f>IFERROR(WEEKDAY(tblDíasfestivos[[#This Row],[DÍA]],IF(InicioDeLaSemana="Lunes",2,1)),0)</f>
        <v>4</v>
      </c>
      <c r="F22" s="26" t="str">
        <f>tblDíasfestivos[[#This Row],[DÍA]]&amp;tblDíasfestivos[[#This Row],[Comunidad]]</f>
        <v>45778Aragón</v>
      </c>
      <c r="I22" s="86"/>
      <c r="J22" s="75"/>
      <c r="K22" s="93"/>
      <c r="L22" s="94"/>
      <c r="N22" s="48" t="s">
        <v>21</v>
      </c>
    </row>
    <row r="23" spans="2:14" x14ac:dyDescent="0.3">
      <c r="B23" s="34">
        <v>45884</v>
      </c>
      <c r="C23" s="1" t="s">
        <v>31</v>
      </c>
      <c r="D23" s="1" t="s">
        <v>12</v>
      </c>
      <c r="E23" s="26">
        <f>IFERROR(WEEKDAY(tblDíasfestivos[[#This Row],[DÍA]],IF(InicioDeLaSemana="Lunes",2,1)),0)</f>
        <v>5</v>
      </c>
      <c r="F23" s="26" t="str">
        <f>tblDíasfestivos[[#This Row],[DÍA]]&amp;tblDíasfestivos[[#This Row],[Comunidad]]</f>
        <v>45884Aragón</v>
      </c>
      <c r="I23" s="86"/>
      <c r="J23" s="75"/>
      <c r="K23" s="93"/>
      <c r="L23" s="94"/>
      <c r="N23" s="48" t="s">
        <v>20</v>
      </c>
    </row>
    <row r="24" spans="2:14" x14ac:dyDescent="0.3">
      <c r="B24" s="34">
        <v>45943</v>
      </c>
      <c r="C24" s="1" t="s">
        <v>53</v>
      </c>
      <c r="D24" s="1" t="s">
        <v>12</v>
      </c>
      <c r="E24" s="26">
        <f>IFERROR(WEEKDAY(tblDíasfestivos[[#This Row],[DÍA]],IF(InicioDeLaSemana="Lunes",2,1)),0)</f>
        <v>1</v>
      </c>
      <c r="F24" s="26" t="str">
        <f>tblDíasfestivos[[#This Row],[DÍA]]&amp;tblDíasfestivos[[#This Row],[Comunidad]]</f>
        <v>45943Aragón</v>
      </c>
      <c r="I24" s="86"/>
      <c r="J24" s="75"/>
      <c r="K24" s="93"/>
      <c r="L24" s="94"/>
      <c r="N24" s="48" t="s">
        <v>44</v>
      </c>
    </row>
    <row r="25" spans="2:14" x14ac:dyDescent="0.3">
      <c r="B25" s="34">
        <v>45962</v>
      </c>
      <c r="C25" s="1" t="s">
        <v>32</v>
      </c>
      <c r="D25" s="1" t="s">
        <v>12</v>
      </c>
      <c r="E25" s="26">
        <f>IFERROR(WEEKDAY(tblDíasfestivos[[#This Row],[DÍA]],IF(InicioDeLaSemana="Lunes",2,1)),0)</f>
        <v>6</v>
      </c>
      <c r="F25" s="26" t="str">
        <f>tblDíasfestivos[[#This Row],[DÍA]]&amp;tblDíasfestivos[[#This Row],[Comunidad]]</f>
        <v>45962Aragón</v>
      </c>
      <c r="I25" s="86"/>
      <c r="J25" s="75"/>
      <c r="K25" s="93"/>
      <c r="L25" s="94"/>
      <c r="N25"/>
    </row>
    <row r="26" spans="2:14" x14ac:dyDescent="0.3">
      <c r="B26" s="34">
        <v>45997</v>
      </c>
      <c r="C26" s="1" t="s">
        <v>33</v>
      </c>
      <c r="D26" s="1" t="s">
        <v>12</v>
      </c>
      <c r="E26" s="26">
        <f>IFERROR(WEEKDAY(tblDíasfestivos[[#This Row],[DÍA]],IF(InicioDeLaSemana="Lunes",2,1)),0)</f>
        <v>6</v>
      </c>
      <c r="F26" s="26" t="str">
        <f>tblDíasfestivos[[#This Row],[DÍA]]&amp;tblDíasfestivos[[#This Row],[Comunidad]]</f>
        <v>45997Aragón</v>
      </c>
      <c r="I26" s="86"/>
      <c r="J26" s="75"/>
      <c r="K26" s="93"/>
      <c r="L26" s="94"/>
      <c r="N26"/>
    </row>
    <row r="27" spans="2:14" x14ac:dyDescent="0.3">
      <c r="B27" s="34">
        <v>45999</v>
      </c>
      <c r="C27" s="1" t="s">
        <v>49</v>
      </c>
      <c r="D27" s="1" t="s">
        <v>12</v>
      </c>
      <c r="E27" s="26">
        <f>IFERROR(WEEKDAY(tblDíasfestivos[[#This Row],[DÍA]],IF(InicioDeLaSemana="Lunes",2,1)),0)</f>
        <v>1</v>
      </c>
      <c r="F27" s="26" t="str">
        <f>tblDíasfestivos[[#This Row],[DÍA]]&amp;tblDíasfestivos[[#This Row],[Comunidad]]</f>
        <v>45999Aragón</v>
      </c>
      <c r="I27" s="86"/>
      <c r="J27" s="75"/>
      <c r="K27" s="93"/>
      <c r="L27" s="94"/>
      <c r="N27"/>
    </row>
    <row r="28" spans="2:14" ht="15.75" thickBot="1" x14ac:dyDescent="0.35">
      <c r="B28" s="34">
        <v>46016</v>
      </c>
      <c r="C28" s="1" t="s">
        <v>5</v>
      </c>
      <c r="D28" s="1" t="s">
        <v>12</v>
      </c>
      <c r="E28" s="26">
        <f>IFERROR(WEEKDAY(tblDíasfestivos[[#This Row],[DÍA]],IF(InicioDeLaSemana="Lunes",2,1)),0)</f>
        <v>4</v>
      </c>
      <c r="F28" s="26" t="str">
        <f>tblDíasfestivos[[#This Row],[DÍA]]&amp;tblDíasfestivos[[#This Row],[Comunidad]]</f>
        <v>46016Aragón</v>
      </c>
      <c r="I28" s="87"/>
      <c r="J28" s="75"/>
      <c r="K28" s="93"/>
      <c r="L28" s="94"/>
      <c r="N28"/>
    </row>
    <row r="29" spans="2:14" x14ac:dyDescent="0.3">
      <c r="B29" s="34">
        <f>DATE(CalYear,1,1)</f>
        <v>45658</v>
      </c>
      <c r="C29" s="1" t="s">
        <v>27</v>
      </c>
      <c r="D29" s="1" t="s">
        <v>13</v>
      </c>
      <c r="E29" s="26">
        <v>1</v>
      </c>
      <c r="F29" s="26" t="str">
        <f>tblDíasfestivos[[#This Row],[DÍA]]&amp;tblDíasfestivos[[#This Row],[Comunidad]]</f>
        <v>45658Asturias</v>
      </c>
      <c r="I29" s="85" t="s">
        <v>13</v>
      </c>
      <c r="J29" s="82" t="s">
        <v>71</v>
      </c>
      <c r="K29" s="83"/>
      <c r="L29" s="84"/>
      <c r="N29"/>
    </row>
    <row r="30" spans="2:14" x14ac:dyDescent="0.3">
      <c r="B30" s="34">
        <v>45663</v>
      </c>
      <c r="C30" s="1" t="s">
        <v>10</v>
      </c>
      <c r="D30" s="1" t="s">
        <v>13</v>
      </c>
      <c r="E30" s="26">
        <f>IFERROR(WEEKDAY(tblDíasfestivos[[#This Row],[DÍA]],IF(InicioDeLaSemana="Lunes",2,1)),0)</f>
        <v>1</v>
      </c>
      <c r="F30" s="26" t="str">
        <f>tblDíasfestivos[[#This Row],[DÍA]]&amp;tblDíasfestivos[[#This Row],[Comunidad]]</f>
        <v>45663Asturias</v>
      </c>
      <c r="I30" s="86"/>
      <c r="J30" s="78"/>
      <c r="K30" s="76"/>
      <c r="L30" s="77"/>
      <c r="N30"/>
    </row>
    <row r="31" spans="2:14" x14ac:dyDescent="0.3">
      <c r="B31" s="34">
        <v>45764</v>
      </c>
      <c r="C31" s="1" t="s">
        <v>28</v>
      </c>
      <c r="D31" s="1" t="s">
        <v>13</v>
      </c>
      <c r="E31" s="26">
        <f>IFERROR(WEEKDAY(tblDíasfestivos[[#This Row],[DÍA]],IF(InicioDeLaSemana="Lunes",2,1)),0)</f>
        <v>4</v>
      </c>
      <c r="F31" s="26" t="str">
        <f>tblDíasfestivos[[#This Row],[DÍA]]&amp;tblDíasfestivos[[#This Row],[Comunidad]]</f>
        <v>45764Asturias</v>
      </c>
      <c r="I31" s="86"/>
      <c r="J31" s="78"/>
      <c r="K31" s="76"/>
      <c r="L31" s="77"/>
      <c r="N31"/>
    </row>
    <row r="32" spans="2:14" x14ac:dyDescent="0.3">
      <c r="B32" s="34">
        <v>45765</v>
      </c>
      <c r="C32" s="1" t="s">
        <v>29</v>
      </c>
      <c r="D32" s="1" t="s">
        <v>13</v>
      </c>
      <c r="E32" s="26">
        <f>IFERROR(WEEKDAY(tblDíasfestivos[[#This Row],[DÍA]],IF(InicioDeLaSemana="Lunes",2,1)),0)</f>
        <v>5</v>
      </c>
      <c r="F32" s="26" t="str">
        <f>tblDíasfestivos[[#This Row],[DÍA]]&amp;tblDíasfestivos[[#This Row],[Comunidad]]</f>
        <v>45765Asturias</v>
      </c>
      <c r="I32" s="86"/>
      <c r="J32" s="78"/>
      <c r="K32" s="76"/>
      <c r="L32" s="77"/>
      <c r="N32"/>
    </row>
    <row r="33" spans="2:14" x14ac:dyDescent="0.3">
      <c r="B33" s="34">
        <v>45778</v>
      </c>
      <c r="C33" s="1" t="s">
        <v>30</v>
      </c>
      <c r="D33" s="1" t="s">
        <v>13</v>
      </c>
      <c r="E33" s="26">
        <f>IFERROR(WEEKDAY(tblDíasfestivos[[#This Row],[DÍA]],IF(InicioDeLaSemana="Lunes",2,1)),0)</f>
        <v>4</v>
      </c>
      <c r="F33" s="26" t="str">
        <f>tblDíasfestivos[[#This Row],[DÍA]]&amp;tblDíasfestivos[[#This Row],[Comunidad]]</f>
        <v>45778Asturias</v>
      </c>
      <c r="I33" s="86"/>
      <c r="J33" s="78"/>
      <c r="K33" s="76"/>
      <c r="L33" s="77"/>
      <c r="N33"/>
    </row>
    <row r="34" spans="2:14" x14ac:dyDescent="0.3">
      <c r="B34" s="34">
        <v>45884</v>
      </c>
      <c r="C34" s="1" t="s">
        <v>31</v>
      </c>
      <c r="D34" s="1" t="s">
        <v>13</v>
      </c>
      <c r="E34" s="26">
        <f>IFERROR(WEEKDAY(tblDíasfestivos[[#This Row],[DÍA]],IF(InicioDeLaSemana="Lunes",2,1)),0)</f>
        <v>5</v>
      </c>
      <c r="F34" s="26" t="str">
        <f>tblDíasfestivos[[#This Row],[DÍA]]&amp;tblDíasfestivos[[#This Row],[Comunidad]]</f>
        <v>45884Asturias</v>
      </c>
      <c r="I34" s="86"/>
      <c r="J34" s="78"/>
      <c r="K34" s="76"/>
      <c r="L34" s="77"/>
      <c r="N34"/>
    </row>
    <row r="35" spans="2:14" x14ac:dyDescent="0.3">
      <c r="B35" s="34">
        <v>45908</v>
      </c>
      <c r="C35" s="1" t="s">
        <v>41</v>
      </c>
      <c r="D35" s="1" t="s">
        <v>13</v>
      </c>
      <c r="E35" s="26">
        <f>IFERROR(WEEKDAY(tblDíasfestivos[[#This Row],[DÍA]],IF(InicioDeLaSemana="Lunes",2,1)),0)</f>
        <v>1</v>
      </c>
      <c r="F35" s="26" t="str">
        <f>tblDíasfestivos[[#This Row],[DÍA]]&amp;tblDíasfestivos[[#This Row],[Comunidad]]</f>
        <v>45908Asturias</v>
      </c>
      <c r="I35" s="86"/>
      <c r="J35" s="78"/>
      <c r="K35" s="76"/>
      <c r="L35" s="77"/>
      <c r="N35"/>
    </row>
    <row r="36" spans="2:14" x14ac:dyDescent="0.3">
      <c r="B36" s="34">
        <v>45943</v>
      </c>
      <c r="C36" s="1" t="s">
        <v>53</v>
      </c>
      <c r="D36" s="1" t="s">
        <v>13</v>
      </c>
      <c r="E36" s="26">
        <f>IFERROR(WEEKDAY(tblDíasfestivos[[#This Row],[DÍA]],IF(InicioDeLaSemana="Lunes",2,1)),0)</f>
        <v>1</v>
      </c>
      <c r="F36" s="26" t="str">
        <f>tblDíasfestivos[[#This Row],[DÍA]]&amp;tblDíasfestivos[[#This Row],[Comunidad]]</f>
        <v>45943Asturias</v>
      </c>
      <c r="I36" s="86"/>
      <c r="J36" s="78"/>
      <c r="K36" s="76"/>
      <c r="L36" s="77"/>
      <c r="N36"/>
    </row>
    <row r="37" spans="2:14" x14ac:dyDescent="0.3">
      <c r="B37" s="34">
        <v>45962</v>
      </c>
      <c r="C37" s="1" t="s">
        <v>32</v>
      </c>
      <c r="D37" s="1" t="s">
        <v>13</v>
      </c>
      <c r="E37" s="26">
        <f>IFERROR(WEEKDAY(tblDíasfestivos[[#This Row],[DÍA]],IF(InicioDeLaSemana="Lunes",2,1)),0)</f>
        <v>6</v>
      </c>
      <c r="F37" s="26" t="str">
        <f>tblDíasfestivos[[#This Row],[DÍA]]&amp;tblDíasfestivos[[#This Row],[Comunidad]]</f>
        <v>45962Asturias</v>
      </c>
      <c r="I37" s="86"/>
      <c r="J37" s="78"/>
      <c r="K37" s="76"/>
      <c r="L37" s="77"/>
      <c r="N37"/>
    </row>
    <row r="38" spans="2:14" x14ac:dyDescent="0.3">
      <c r="B38" s="34">
        <v>45997</v>
      </c>
      <c r="C38" s="1" t="s">
        <v>33</v>
      </c>
      <c r="D38" s="1" t="s">
        <v>13</v>
      </c>
      <c r="E38" s="26">
        <f>IFERROR(WEEKDAY(tblDíasfestivos[[#This Row],[DÍA]],IF(InicioDeLaSemana="Lunes",2,1)),0)</f>
        <v>6</v>
      </c>
      <c r="F38" s="26" t="str">
        <f>tblDíasfestivos[[#This Row],[DÍA]]&amp;tblDíasfestivos[[#This Row],[Comunidad]]</f>
        <v>45997Asturias</v>
      </c>
      <c r="I38" s="86"/>
      <c r="J38" s="78"/>
      <c r="K38" s="76"/>
      <c r="L38" s="77"/>
      <c r="N38"/>
    </row>
    <row r="39" spans="2:14" x14ac:dyDescent="0.3">
      <c r="B39" s="34">
        <v>45999</v>
      </c>
      <c r="C39" s="1" t="s">
        <v>49</v>
      </c>
      <c r="D39" s="1" t="s">
        <v>13</v>
      </c>
      <c r="E39" s="26">
        <f>IFERROR(WEEKDAY(tblDíasfestivos[[#This Row],[DÍA]],IF(InicioDeLaSemana="Lunes",2,1)),0)</f>
        <v>1</v>
      </c>
      <c r="F39" s="26" t="str">
        <f>tblDíasfestivos[[#This Row],[DÍA]]&amp;tblDíasfestivos[[#This Row],[Comunidad]]</f>
        <v>45999Asturias</v>
      </c>
      <c r="I39" s="86"/>
      <c r="J39" s="78"/>
      <c r="K39" s="76"/>
      <c r="L39" s="77"/>
      <c r="N39"/>
    </row>
    <row r="40" spans="2:14" ht="15.75" thickBot="1" x14ac:dyDescent="0.35">
      <c r="B40" s="34">
        <v>46016</v>
      </c>
      <c r="C40" s="1" t="s">
        <v>5</v>
      </c>
      <c r="D40" s="1" t="s">
        <v>13</v>
      </c>
      <c r="E40" s="26">
        <f>IFERROR(WEEKDAY(tblDíasfestivos[[#This Row],[DÍA]],IF(InicioDeLaSemana="Lunes",2,1)),0)</f>
        <v>4</v>
      </c>
      <c r="F40" s="26" t="str">
        <f>tblDíasfestivos[[#This Row],[DÍA]]&amp;tblDíasfestivos[[#This Row],[Comunidad]]</f>
        <v>46016Asturias</v>
      </c>
      <c r="I40" s="87"/>
      <c r="J40" s="79"/>
      <c r="K40" s="80"/>
      <c r="L40" s="81"/>
      <c r="N40"/>
    </row>
    <row r="41" spans="2:14" x14ac:dyDescent="0.3">
      <c r="B41" s="34">
        <f>DATE(CalYear,1,1)</f>
        <v>45658</v>
      </c>
      <c r="C41" s="1" t="s">
        <v>27</v>
      </c>
      <c r="D41" s="1" t="s">
        <v>25</v>
      </c>
      <c r="E41" s="26">
        <f>IFERROR(WEEKDAY(tblDíasfestivos[[#This Row],[DÍA]],IF(InicioDeLaSemana="Lunes",2,1)),0)</f>
        <v>3</v>
      </c>
      <c r="F41" s="26" t="str">
        <f>tblDíasfestivos[[#This Row],[DÍA]]&amp;tblDíasfestivos[[#This Row],[Comunidad]]</f>
        <v>45658Canarias</v>
      </c>
      <c r="I41" s="85" t="s">
        <v>25</v>
      </c>
      <c r="J41" s="82" t="s">
        <v>72</v>
      </c>
      <c r="K41" s="83"/>
      <c r="L41" s="84"/>
      <c r="N41"/>
    </row>
    <row r="42" spans="2:14" x14ac:dyDescent="0.3">
      <c r="B42" s="34">
        <v>45663</v>
      </c>
      <c r="C42" s="1" t="s">
        <v>10</v>
      </c>
      <c r="D42" s="1" t="s">
        <v>25</v>
      </c>
      <c r="E42" s="26">
        <f>IFERROR(WEEKDAY(tblDíasfestivos[[#This Row],[DÍA]],IF(InicioDeLaSemana="Lunes",2,1)),0)</f>
        <v>1</v>
      </c>
      <c r="F42" s="26" t="str">
        <f>tblDíasfestivos[[#This Row],[DÍA]]&amp;tblDíasfestivos[[#This Row],[Comunidad]]</f>
        <v>45663Canarias</v>
      </c>
      <c r="I42" s="86"/>
      <c r="J42" s="78"/>
      <c r="K42" s="76"/>
      <c r="L42" s="77"/>
      <c r="N42"/>
    </row>
    <row r="43" spans="2:14" x14ac:dyDescent="0.3">
      <c r="B43" s="34">
        <v>45764</v>
      </c>
      <c r="C43" s="1" t="s">
        <v>28</v>
      </c>
      <c r="D43" s="1" t="s">
        <v>25</v>
      </c>
      <c r="E43" s="26">
        <f>IFERROR(WEEKDAY(tblDíasfestivos[[#This Row],[DÍA]],IF(InicioDeLaSemana="Lunes",2,1)),0)</f>
        <v>4</v>
      </c>
      <c r="F43" s="26" t="str">
        <f>tblDíasfestivos[[#This Row],[DÍA]]&amp;tblDíasfestivos[[#This Row],[Comunidad]]</f>
        <v>45764Canarias</v>
      </c>
      <c r="I43" s="86"/>
      <c r="J43" s="78"/>
      <c r="K43" s="76"/>
      <c r="L43" s="77"/>
      <c r="N43"/>
    </row>
    <row r="44" spans="2:14" x14ac:dyDescent="0.3">
      <c r="B44" s="34">
        <v>45765</v>
      </c>
      <c r="C44" s="1" t="s">
        <v>29</v>
      </c>
      <c r="D44" s="1" t="s">
        <v>25</v>
      </c>
      <c r="E44" s="26">
        <f>IFERROR(WEEKDAY(tblDíasfestivos[[#This Row],[DÍA]],IF(InicioDeLaSemana="Lunes",2,1)),0)</f>
        <v>5</v>
      </c>
      <c r="F44" s="26" t="str">
        <f>tblDíasfestivos[[#This Row],[DÍA]]&amp;tblDíasfestivos[[#This Row],[Comunidad]]</f>
        <v>45765Canarias</v>
      </c>
      <c r="I44" s="86"/>
      <c r="J44" s="78"/>
      <c r="K44" s="76"/>
      <c r="L44" s="77"/>
      <c r="N44"/>
    </row>
    <row r="45" spans="2:14" x14ac:dyDescent="0.3">
      <c r="B45" s="34">
        <v>45778</v>
      </c>
      <c r="C45" s="1" t="s">
        <v>30</v>
      </c>
      <c r="D45" s="1" t="s">
        <v>25</v>
      </c>
      <c r="E45" s="26">
        <f>IFERROR(WEEKDAY(tblDíasfestivos[[#This Row],[DÍA]],IF(InicioDeLaSemana="Lunes",2,1)),0)</f>
        <v>4</v>
      </c>
      <c r="F45" s="26" t="str">
        <f>tblDíasfestivos[[#This Row],[DÍA]]&amp;tblDíasfestivos[[#This Row],[Comunidad]]</f>
        <v>45778Canarias</v>
      </c>
      <c r="I45" s="86"/>
      <c r="J45" s="78"/>
      <c r="K45" s="76"/>
      <c r="L45" s="77"/>
      <c r="N45"/>
    </row>
    <row r="46" spans="2:14" x14ac:dyDescent="0.3">
      <c r="B46" s="34">
        <v>45807</v>
      </c>
      <c r="C46" s="1" t="s">
        <v>42</v>
      </c>
      <c r="D46" s="1" t="s">
        <v>25</v>
      </c>
      <c r="E46" s="26">
        <f>IFERROR(WEEKDAY(tblDíasfestivos[[#This Row],[DÍA]],IF(InicioDeLaSemana="Lunes",2,1)),0)</f>
        <v>5</v>
      </c>
      <c r="F46" s="26" t="str">
        <f>tblDíasfestivos[[#This Row],[DÍA]]&amp;tblDíasfestivos[[#This Row],[Comunidad]]</f>
        <v>45807Canarias</v>
      </c>
      <c r="I46" s="86"/>
      <c r="J46" s="78"/>
      <c r="K46" s="76"/>
      <c r="L46" s="77"/>
      <c r="N46"/>
    </row>
    <row r="47" spans="2:14" x14ac:dyDescent="0.3">
      <c r="B47" s="34">
        <v>45884</v>
      </c>
      <c r="C47" s="1" t="s">
        <v>31</v>
      </c>
      <c r="D47" s="1" t="s">
        <v>25</v>
      </c>
      <c r="E47" s="26">
        <f>IFERROR(WEEKDAY(tblDíasfestivos[[#This Row],[DÍA]],IF(InicioDeLaSemana="Lunes",2,1)),0)</f>
        <v>5</v>
      </c>
      <c r="F47" s="26" t="str">
        <f>tblDíasfestivos[[#This Row],[DÍA]]&amp;tblDíasfestivos[[#This Row],[Comunidad]]</f>
        <v>45884Canarias</v>
      </c>
      <c r="I47" s="86"/>
      <c r="J47" s="78"/>
      <c r="K47" s="76"/>
      <c r="L47" s="77"/>
      <c r="N47"/>
    </row>
    <row r="48" spans="2:14" x14ac:dyDescent="0.3">
      <c r="B48" s="34">
        <v>45962</v>
      </c>
      <c r="C48" s="1" t="s">
        <v>32</v>
      </c>
      <c r="D48" s="1" t="s">
        <v>25</v>
      </c>
      <c r="E48" s="26">
        <f>IFERROR(WEEKDAY(tblDíasfestivos[[#This Row],[DÍA]],IF(InicioDeLaSemana="Lunes",2,1)),0)</f>
        <v>6</v>
      </c>
      <c r="F48" s="26" t="str">
        <f>tblDíasfestivos[[#This Row],[DÍA]]&amp;tblDíasfestivos[[#This Row],[Comunidad]]</f>
        <v>45962Canarias</v>
      </c>
      <c r="I48" s="86"/>
      <c r="J48" s="78"/>
      <c r="K48" s="76"/>
      <c r="L48" s="77"/>
      <c r="N48"/>
    </row>
    <row r="49" spans="2:14" x14ac:dyDescent="0.3">
      <c r="B49" s="34">
        <v>45997</v>
      </c>
      <c r="C49" s="1" t="s">
        <v>33</v>
      </c>
      <c r="D49" s="1" t="s">
        <v>25</v>
      </c>
      <c r="E49" s="26">
        <f>IFERROR(WEEKDAY(tblDíasfestivos[[#This Row],[DÍA]],IF(InicioDeLaSemana="Lunes",2,1)),0)</f>
        <v>6</v>
      </c>
      <c r="F49" s="26" t="str">
        <f>tblDíasfestivos[[#This Row],[DÍA]]&amp;tblDíasfestivos[[#This Row],[Comunidad]]</f>
        <v>45997Canarias</v>
      </c>
      <c r="I49" s="86"/>
      <c r="J49" s="78"/>
      <c r="K49" s="76"/>
      <c r="L49" s="77"/>
      <c r="N49"/>
    </row>
    <row r="50" spans="2:14" x14ac:dyDescent="0.3">
      <c r="B50" s="34">
        <v>45999</v>
      </c>
      <c r="C50" s="1" t="s">
        <v>49</v>
      </c>
      <c r="D50" s="1" t="s">
        <v>25</v>
      </c>
      <c r="E50" s="26">
        <f>IFERROR(WEEKDAY(tblDíasfestivos[[#This Row],[DÍA]],IF(InicioDeLaSemana="Lunes",2,1)),0)</f>
        <v>1</v>
      </c>
      <c r="F50" s="26" t="str">
        <f>tblDíasfestivos[[#This Row],[DÍA]]&amp;tblDíasfestivos[[#This Row],[Comunidad]]</f>
        <v>45999Canarias</v>
      </c>
      <c r="I50" s="86"/>
      <c r="J50" s="78"/>
      <c r="K50" s="76"/>
      <c r="L50" s="77"/>
      <c r="N50"/>
    </row>
    <row r="51" spans="2:14" x14ac:dyDescent="0.3">
      <c r="B51" s="34">
        <v>46016</v>
      </c>
      <c r="C51" s="1" t="s">
        <v>5</v>
      </c>
      <c r="D51" s="1" t="s">
        <v>25</v>
      </c>
      <c r="E51" s="26">
        <f>IFERROR(WEEKDAY(tblDíasfestivos[[#This Row],[DÍA]],IF(InicioDeLaSemana="Lunes",2,1)),0)</f>
        <v>4</v>
      </c>
      <c r="F51" s="26" t="str">
        <f>tblDíasfestivos[[#This Row],[DÍA]]&amp;tblDíasfestivos[[#This Row],[Comunidad]]</f>
        <v>46016Canarias</v>
      </c>
      <c r="I51" s="86"/>
      <c r="J51" s="78"/>
      <c r="K51" s="76"/>
      <c r="L51" s="77"/>
      <c r="N51"/>
    </row>
    <row r="52" spans="2:14" ht="15.75" thickBot="1" x14ac:dyDescent="0.35">
      <c r="B52" s="34" t="s">
        <v>24</v>
      </c>
      <c r="C52" s="1" t="s">
        <v>67</v>
      </c>
      <c r="D52" s="1" t="s">
        <v>25</v>
      </c>
      <c r="E52" s="26">
        <f>IFERROR(WEEKDAY(tblDíasfestivos[[#This Row],[DÍA]],IF(InicioDeLaSemana="Lunes",2,1)),0)</f>
        <v>0</v>
      </c>
      <c r="F52" s="26" t="str">
        <f>tblDíasfestivos[[#This Row],[DÍA]]&amp;tblDíasfestivos[[#This Row],[Comunidad]]</f>
        <v>*Canarias</v>
      </c>
      <c r="I52" s="87"/>
      <c r="J52" s="79"/>
      <c r="K52" s="80"/>
      <c r="L52" s="81"/>
      <c r="N52"/>
    </row>
    <row r="53" spans="2:14" x14ac:dyDescent="0.3">
      <c r="B53" s="34">
        <f>DATE(CalYear,1,1)</f>
        <v>45658</v>
      </c>
      <c r="C53" s="1" t="s">
        <v>27</v>
      </c>
      <c r="D53" s="1" t="s">
        <v>15</v>
      </c>
      <c r="E53" s="26">
        <f>IFERROR(WEEKDAY(tblDíasfestivos[[#This Row],[DÍA]],IF(InicioDeLaSemana="Lunes",2,1)),0)</f>
        <v>3</v>
      </c>
      <c r="F53" s="26" t="str">
        <f>tblDíasfestivos[[#This Row],[DÍA]]&amp;tblDíasfestivos[[#This Row],[Comunidad]]</f>
        <v>45658Cantabria</v>
      </c>
      <c r="I53" s="85" t="s">
        <v>15</v>
      </c>
      <c r="J53" s="82" t="s">
        <v>73</v>
      </c>
      <c r="K53" s="83"/>
      <c r="L53" s="84"/>
      <c r="N53"/>
    </row>
    <row r="54" spans="2:14" x14ac:dyDescent="0.3">
      <c r="B54" s="34">
        <v>45663</v>
      </c>
      <c r="C54" s="1" t="s">
        <v>10</v>
      </c>
      <c r="D54" s="1" t="s">
        <v>15</v>
      </c>
      <c r="E54" s="26">
        <f>IFERROR(WEEKDAY(tblDíasfestivos[[#This Row],[DÍA]],IF(InicioDeLaSemana="Lunes",2,1)),0)</f>
        <v>1</v>
      </c>
      <c r="F54" s="26" t="str">
        <f>tblDíasfestivos[[#This Row],[DÍA]]&amp;tblDíasfestivos[[#This Row],[Comunidad]]</f>
        <v>45663Cantabria</v>
      </c>
      <c r="I54" s="86"/>
      <c r="J54" s="78"/>
      <c r="K54" s="76"/>
      <c r="L54" s="77"/>
      <c r="N54"/>
    </row>
    <row r="55" spans="2:14" x14ac:dyDescent="0.3">
      <c r="B55" s="34">
        <v>45764</v>
      </c>
      <c r="C55" s="1" t="s">
        <v>28</v>
      </c>
      <c r="D55" s="1" t="s">
        <v>15</v>
      </c>
      <c r="E55" s="26">
        <f>IFERROR(WEEKDAY(tblDíasfestivos[[#This Row],[DÍA]],IF(InicioDeLaSemana="Lunes",2,1)),0)</f>
        <v>4</v>
      </c>
      <c r="F55" s="26" t="str">
        <f>tblDíasfestivos[[#This Row],[DÍA]]&amp;tblDíasfestivos[[#This Row],[Comunidad]]</f>
        <v>45764Cantabria</v>
      </c>
      <c r="I55" s="86"/>
      <c r="J55" s="78"/>
      <c r="K55" s="76"/>
      <c r="L55" s="77"/>
      <c r="N55"/>
    </row>
    <row r="56" spans="2:14" x14ac:dyDescent="0.3">
      <c r="B56" s="34">
        <v>45765</v>
      </c>
      <c r="C56" s="1" t="s">
        <v>29</v>
      </c>
      <c r="D56" s="1" t="s">
        <v>15</v>
      </c>
      <c r="E56" s="26">
        <f>IFERROR(WEEKDAY(tblDíasfestivos[[#This Row],[DÍA]],IF(InicioDeLaSemana="Lunes",2,1)),0)</f>
        <v>5</v>
      </c>
      <c r="F56" s="26" t="str">
        <f>tblDíasfestivos[[#This Row],[DÍA]]&amp;tblDíasfestivos[[#This Row],[Comunidad]]</f>
        <v>45765Cantabria</v>
      </c>
      <c r="I56" s="86"/>
      <c r="J56" s="78"/>
      <c r="K56" s="76"/>
      <c r="L56" s="77"/>
      <c r="N56"/>
    </row>
    <row r="57" spans="2:14" x14ac:dyDescent="0.3">
      <c r="B57" s="34">
        <v>45778</v>
      </c>
      <c r="C57" s="1" t="s">
        <v>30</v>
      </c>
      <c r="D57" s="1" t="s">
        <v>15</v>
      </c>
      <c r="E57" s="26">
        <f>IFERROR(WEEKDAY(tblDíasfestivos[[#This Row],[DÍA]],IF(InicioDeLaSemana="Lunes",2,1)),0)</f>
        <v>4</v>
      </c>
      <c r="F57" s="26" t="str">
        <f>tblDíasfestivos[[#This Row],[DÍA]]&amp;tblDíasfestivos[[#This Row],[Comunidad]]</f>
        <v>45778Cantabria</v>
      </c>
      <c r="I57" s="86"/>
      <c r="J57" s="78"/>
      <c r="K57" s="76"/>
      <c r="L57" s="77"/>
      <c r="N57"/>
    </row>
    <row r="58" spans="2:14" x14ac:dyDescent="0.3">
      <c r="B58" s="34">
        <v>45866</v>
      </c>
      <c r="C58" s="1" t="s">
        <v>54</v>
      </c>
      <c r="D58" s="1" t="s">
        <v>15</v>
      </c>
      <c r="E58" s="26">
        <f>IFERROR(WEEKDAY(tblDíasfestivos[[#This Row],[DÍA]],IF(InicioDeLaSemana="Lunes",2,1)),0)</f>
        <v>1</v>
      </c>
      <c r="F58" s="26" t="str">
        <f>tblDíasfestivos[[#This Row],[DÍA]]&amp;tblDíasfestivos[[#This Row],[Comunidad]]</f>
        <v>45866Cantabria</v>
      </c>
      <c r="I58" s="86"/>
      <c r="J58" s="78"/>
      <c r="K58" s="76"/>
      <c r="L58" s="77"/>
      <c r="N58"/>
    </row>
    <row r="59" spans="2:14" x14ac:dyDescent="0.3">
      <c r="B59" s="34">
        <v>45884</v>
      </c>
      <c r="C59" s="1" t="s">
        <v>31</v>
      </c>
      <c r="D59" s="1" t="s">
        <v>15</v>
      </c>
      <c r="E59" s="26">
        <f>IFERROR(WEEKDAY(tblDíasfestivos[[#This Row],[DÍA]],IF(InicioDeLaSemana="Lunes",2,1)),0)</f>
        <v>5</v>
      </c>
      <c r="F59" s="26" t="str">
        <f>tblDíasfestivos[[#This Row],[DÍA]]&amp;tblDíasfestivos[[#This Row],[Comunidad]]</f>
        <v>45884Cantabria</v>
      </c>
      <c r="I59" s="86"/>
      <c r="J59" s="78"/>
      <c r="K59" s="76"/>
      <c r="L59" s="77"/>
      <c r="N59"/>
    </row>
    <row r="60" spans="2:14" x14ac:dyDescent="0.3">
      <c r="B60" s="34">
        <v>45915</v>
      </c>
      <c r="C60" s="1" t="s">
        <v>55</v>
      </c>
      <c r="D60" s="1" t="s">
        <v>15</v>
      </c>
      <c r="E60" s="26">
        <f>IFERROR(WEEKDAY(tblDíasfestivos[[#This Row],[DÍA]],IF(InicioDeLaSemana="Lunes",2,1)),0)</f>
        <v>1</v>
      </c>
      <c r="F60" s="26" t="str">
        <f>tblDíasfestivos[[#This Row],[DÍA]]&amp;tblDíasfestivos[[#This Row],[Comunidad]]</f>
        <v>45915Cantabria</v>
      </c>
      <c r="I60" s="86"/>
      <c r="J60" s="78"/>
      <c r="K60" s="76"/>
      <c r="L60" s="77"/>
      <c r="N60"/>
    </row>
    <row r="61" spans="2:14" x14ac:dyDescent="0.3">
      <c r="B61" s="34">
        <v>45962</v>
      </c>
      <c r="C61" s="1" t="s">
        <v>32</v>
      </c>
      <c r="D61" s="1" t="s">
        <v>15</v>
      </c>
      <c r="E61" s="26">
        <f>IFERROR(WEEKDAY(tblDíasfestivos[[#This Row],[DÍA]],IF(InicioDeLaSemana="Lunes",2,1)),0)</f>
        <v>6</v>
      </c>
      <c r="F61" s="26" t="str">
        <f>tblDíasfestivos[[#This Row],[DÍA]]&amp;tblDíasfestivos[[#This Row],[Comunidad]]</f>
        <v>45962Cantabria</v>
      </c>
      <c r="I61" s="86"/>
      <c r="J61" s="78"/>
      <c r="K61" s="76"/>
      <c r="L61" s="77"/>
      <c r="N61"/>
    </row>
    <row r="62" spans="2:14" x14ac:dyDescent="0.3">
      <c r="B62" s="34">
        <v>45997</v>
      </c>
      <c r="C62" s="1" t="s">
        <v>33</v>
      </c>
      <c r="D62" s="1" t="s">
        <v>15</v>
      </c>
      <c r="E62" s="26">
        <f>IFERROR(WEEKDAY(tblDíasfestivos[[#This Row],[DÍA]],IF(InicioDeLaSemana="Lunes",2,1)),0)</f>
        <v>6</v>
      </c>
      <c r="F62" s="26" t="str">
        <f>tblDíasfestivos[[#This Row],[DÍA]]&amp;tblDíasfestivos[[#This Row],[Comunidad]]</f>
        <v>45997Cantabria</v>
      </c>
      <c r="I62" s="86"/>
      <c r="J62" s="78"/>
      <c r="K62" s="76"/>
      <c r="L62" s="77"/>
      <c r="N62"/>
    </row>
    <row r="63" spans="2:14" x14ac:dyDescent="0.3">
      <c r="B63" s="34">
        <v>45999</v>
      </c>
      <c r="C63" s="1" t="s">
        <v>49</v>
      </c>
      <c r="D63" s="1" t="s">
        <v>15</v>
      </c>
      <c r="E63" s="26">
        <f>IFERROR(WEEKDAY(tblDíasfestivos[[#This Row],[DÍA]],IF(InicioDeLaSemana="Lunes",2,1)),0)</f>
        <v>1</v>
      </c>
      <c r="F63" s="26" t="str">
        <f>tblDíasfestivos[[#This Row],[DÍA]]&amp;tblDíasfestivos[[#This Row],[Comunidad]]</f>
        <v>45999Cantabria</v>
      </c>
      <c r="I63" s="86"/>
      <c r="J63" s="78"/>
      <c r="K63" s="76"/>
      <c r="L63" s="77"/>
      <c r="N63"/>
    </row>
    <row r="64" spans="2:14" ht="15.75" thickBot="1" x14ac:dyDescent="0.35">
      <c r="B64" s="34">
        <v>46016</v>
      </c>
      <c r="C64" s="1" t="s">
        <v>5</v>
      </c>
      <c r="D64" s="1" t="s">
        <v>15</v>
      </c>
      <c r="E64" s="26">
        <f>IFERROR(WEEKDAY(tblDíasfestivos[[#This Row],[DÍA]],IF(InicioDeLaSemana="Lunes",2,1)),0)</f>
        <v>4</v>
      </c>
      <c r="F64" s="26" t="str">
        <f>tblDíasfestivos[[#This Row],[DÍA]]&amp;tblDíasfestivos[[#This Row],[Comunidad]]</f>
        <v>46016Cantabria</v>
      </c>
      <c r="I64" s="87"/>
      <c r="J64" s="79"/>
      <c r="K64" s="80"/>
      <c r="L64" s="81"/>
      <c r="N64"/>
    </row>
    <row r="65" spans="2:14" x14ac:dyDescent="0.3">
      <c r="B65" s="34">
        <f>DATE(CalYear,1,1)</f>
        <v>45658</v>
      </c>
      <c r="C65" s="1" t="s">
        <v>27</v>
      </c>
      <c r="D65" s="1" t="s">
        <v>17</v>
      </c>
      <c r="E65" s="26">
        <f>IFERROR(WEEKDAY(tblDíasfestivos[[#This Row],[DÍA]],IF(InicioDeLaSemana="Lunes",2,1)),0)</f>
        <v>3</v>
      </c>
      <c r="F65" s="26" t="str">
        <f>tblDíasfestivos[[#This Row],[DÍA]]&amp;tblDíasfestivos[[#This Row],[Comunidad]]</f>
        <v>45658Castilla y León</v>
      </c>
      <c r="I65" s="85" t="s">
        <v>17</v>
      </c>
      <c r="J65" s="75" t="s">
        <v>74</v>
      </c>
      <c r="K65" s="76"/>
      <c r="L65" s="77"/>
      <c r="N65"/>
    </row>
    <row r="66" spans="2:14" x14ac:dyDescent="0.3">
      <c r="B66" s="34">
        <v>45663</v>
      </c>
      <c r="C66" s="1" t="s">
        <v>10</v>
      </c>
      <c r="D66" s="1" t="s">
        <v>17</v>
      </c>
      <c r="E66" s="26">
        <f>IFERROR(WEEKDAY(tblDíasfestivos[[#This Row],[DÍA]],IF(InicioDeLaSemana="Lunes",2,1)),0)</f>
        <v>1</v>
      </c>
      <c r="F66" s="26" t="str">
        <f>tblDíasfestivos[[#This Row],[DÍA]]&amp;tblDíasfestivos[[#This Row],[Comunidad]]</f>
        <v>45663Castilla y León</v>
      </c>
      <c r="I66" s="86"/>
      <c r="J66" s="78"/>
      <c r="K66" s="76"/>
      <c r="L66" s="77"/>
      <c r="N66"/>
    </row>
    <row r="67" spans="2:14" x14ac:dyDescent="0.3">
      <c r="B67" s="34">
        <v>45764</v>
      </c>
      <c r="C67" s="1" t="s">
        <v>28</v>
      </c>
      <c r="D67" s="1" t="s">
        <v>17</v>
      </c>
      <c r="E67" s="26">
        <f>IFERROR(WEEKDAY(tblDíasfestivos[[#This Row],[DÍA]],IF(InicioDeLaSemana="Lunes",2,1)),0)</f>
        <v>4</v>
      </c>
      <c r="F67" s="26" t="str">
        <f>tblDíasfestivos[[#This Row],[DÍA]]&amp;tblDíasfestivos[[#This Row],[Comunidad]]</f>
        <v>45764Castilla y León</v>
      </c>
      <c r="I67" s="86"/>
      <c r="J67" s="78"/>
      <c r="K67" s="76"/>
      <c r="L67" s="77"/>
      <c r="N67"/>
    </row>
    <row r="68" spans="2:14" x14ac:dyDescent="0.3">
      <c r="B68" s="34">
        <v>45765</v>
      </c>
      <c r="C68" s="1" t="s">
        <v>29</v>
      </c>
      <c r="D68" s="1" t="s">
        <v>17</v>
      </c>
      <c r="E68" s="26">
        <f>IFERROR(WEEKDAY(tblDíasfestivos[[#This Row],[DÍA]],IF(InicioDeLaSemana="Lunes",2,1)),0)</f>
        <v>5</v>
      </c>
      <c r="F68" s="26" t="str">
        <f>tblDíasfestivos[[#This Row],[DÍA]]&amp;tblDíasfestivos[[#This Row],[Comunidad]]</f>
        <v>45765Castilla y León</v>
      </c>
      <c r="I68" s="86"/>
      <c r="J68" s="78"/>
      <c r="K68" s="76"/>
      <c r="L68" s="77"/>
      <c r="N68"/>
    </row>
    <row r="69" spans="2:14" x14ac:dyDescent="0.3">
      <c r="B69" s="34">
        <v>45770</v>
      </c>
      <c r="C69" s="1" t="s">
        <v>56</v>
      </c>
      <c r="D69" s="1" t="s">
        <v>17</v>
      </c>
      <c r="E69" s="26">
        <f>IFERROR(WEEKDAY(tblDíasfestivos[[#This Row],[DÍA]],IF(InicioDeLaSemana="Lunes",2,1)),0)</f>
        <v>3</v>
      </c>
      <c r="F69" s="26" t="str">
        <f>tblDíasfestivos[[#This Row],[DÍA]]&amp;tblDíasfestivos[[#This Row],[Comunidad]]</f>
        <v>45770Castilla y León</v>
      </c>
      <c r="I69" s="86"/>
      <c r="J69" s="78"/>
      <c r="K69" s="76"/>
      <c r="L69" s="77"/>
      <c r="N69"/>
    </row>
    <row r="70" spans="2:14" x14ac:dyDescent="0.3">
      <c r="B70" s="34">
        <v>45778</v>
      </c>
      <c r="C70" s="1" t="s">
        <v>30</v>
      </c>
      <c r="D70" s="1" t="s">
        <v>17</v>
      </c>
      <c r="E70" s="26">
        <f>IFERROR(WEEKDAY(tblDíasfestivos[[#This Row],[DÍA]],IF(InicioDeLaSemana="Lunes",2,1)),0)</f>
        <v>4</v>
      </c>
      <c r="F70" s="26" t="str">
        <f>tblDíasfestivos[[#This Row],[DÍA]]&amp;tblDíasfestivos[[#This Row],[Comunidad]]</f>
        <v>45778Castilla y León</v>
      </c>
      <c r="I70" s="86"/>
      <c r="J70" s="78"/>
      <c r="K70" s="76"/>
      <c r="L70" s="77"/>
      <c r="N70"/>
    </row>
    <row r="71" spans="2:14" x14ac:dyDescent="0.3">
      <c r="B71" s="34">
        <v>45884</v>
      </c>
      <c r="C71" s="1" t="s">
        <v>31</v>
      </c>
      <c r="D71" s="1" t="s">
        <v>17</v>
      </c>
      <c r="E71" s="26">
        <f>IFERROR(WEEKDAY(tblDíasfestivos[[#This Row],[DÍA]],IF(InicioDeLaSemana="Lunes",2,1)),0)</f>
        <v>5</v>
      </c>
      <c r="F71" s="26" t="str">
        <f>tblDíasfestivos[[#This Row],[DÍA]]&amp;tblDíasfestivos[[#This Row],[Comunidad]]</f>
        <v>45884Castilla y León</v>
      </c>
      <c r="I71" s="86"/>
      <c r="J71" s="78"/>
      <c r="K71" s="76"/>
      <c r="L71" s="77"/>
      <c r="N71"/>
    </row>
    <row r="72" spans="2:14" x14ac:dyDescent="0.3">
      <c r="B72" s="34">
        <v>45943</v>
      </c>
      <c r="C72" s="1" t="s">
        <v>53</v>
      </c>
      <c r="D72" s="1" t="s">
        <v>17</v>
      </c>
      <c r="E72" s="26">
        <f>IFERROR(WEEKDAY(tblDíasfestivos[[#This Row],[DÍA]],IF(InicioDeLaSemana="Lunes",2,1)),0)</f>
        <v>1</v>
      </c>
      <c r="F72" s="26" t="str">
        <f>tblDíasfestivos[[#This Row],[DÍA]]&amp;tblDíasfestivos[[#This Row],[Comunidad]]</f>
        <v>45943Castilla y León</v>
      </c>
      <c r="I72" s="86"/>
      <c r="J72" s="78"/>
      <c r="K72" s="76"/>
      <c r="L72" s="77"/>
      <c r="N72"/>
    </row>
    <row r="73" spans="2:14" x14ac:dyDescent="0.3">
      <c r="B73" s="34">
        <v>45962</v>
      </c>
      <c r="C73" s="1" t="s">
        <v>32</v>
      </c>
      <c r="D73" s="1" t="s">
        <v>17</v>
      </c>
      <c r="E73" s="26">
        <f>IFERROR(WEEKDAY(tblDíasfestivos[[#This Row],[DÍA]],IF(InicioDeLaSemana="Lunes",2,1)),0)</f>
        <v>6</v>
      </c>
      <c r="F73" s="26" t="str">
        <f>tblDíasfestivos[[#This Row],[DÍA]]&amp;tblDíasfestivos[[#This Row],[Comunidad]]</f>
        <v>45962Castilla y León</v>
      </c>
      <c r="I73" s="86"/>
      <c r="J73" s="78"/>
      <c r="K73" s="76"/>
      <c r="L73" s="77"/>
      <c r="N73"/>
    </row>
    <row r="74" spans="2:14" x14ac:dyDescent="0.3">
      <c r="B74" s="34">
        <v>45997</v>
      </c>
      <c r="C74" s="1" t="s">
        <v>33</v>
      </c>
      <c r="D74" s="1" t="s">
        <v>17</v>
      </c>
      <c r="E74" s="26">
        <f>IFERROR(WEEKDAY(tblDíasfestivos[[#This Row],[DÍA]],IF(InicioDeLaSemana="Lunes",2,1)),0)</f>
        <v>6</v>
      </c>
      <c r="F74" s="26" t="str">
        <f>tblDíasfestivos[[#This Row],[DÍA]]&amp;tblDíasfestivos[[#This Row],[Comunidad]]</f>
        <v>45997Castilla y León</v>
      </c>
      <c r="I74" s="86"/>
      <c r="J74" s="78"/>
      <c r="K74" s="76"/>
      <c r="L74" s="77"/>
      <c r="N74"/>
    </row>
    <row r="75" spans="2:14" x14ac:dyDescent="0.3">
      <c r="B75" s="34">
        <v>45999</v>
      </c>
      <c r="C75" s="1" t="s">
        <v>49</v>
      </c>
      <c r="D75" s="1" t="s">
        <v>17</v>
      </c>
      <c r="E75" s="26">
        <f>IFERROR(WEEKDAY(tblDíasfestivos[[#This Row],[DÍA]],IF(InicioDeLaSemana="Lunes",2,1)),0)</f>
        <v>1</v>
      </c>
      <c r="F75" s="26" t="str">
        <f>tblDíasfestivos[[#This Row],[DÍA]]&amp;tblDíasfestivos[[#This Row],[Comunidad]]</f>
        <v>45999Castilla y León</v>
      </c>
      <c r="I75" s="86"/>
      <c r="J75" s="78"/>
      <c r="K75" s="76"/>
      <c r="L75" s="77"/>
      <c r="N75"/>
    </row>
    <row r="76" spans="2:14" ht="15.75" thickBot="1" x14ac:dyDescent="0.35">
      <c r="B76" s="34">
        <v>46016</v>
      </c>
      <c r="C76" s="1" t="s">
        <v>5</v>
      </c>
      <c r="D76" s="1" t="s">
        <v>17</v>
      </c>
      <c r="E76" s="26">
        <f>IFERROR(WEEKDAY(tblDíasfestivos[[#This Row],[DÍA]],IF(InicioDeLaSemana="Lunes",2,1)),0)</f>
        <v>4</v>
      </c>
      <c r="F76" s="26" t="str">
        <f>tblDíasfestivos[[#This Row],[DÍA]]&amp;tblDíasfestivos[[#This Row],[Comunidad]]</f>
        <v>46016Castilla y León</v>
      </c>
      <c r="I76" s="87"/>
      <c r="J76" s="79"/>
      <c r="K76" s="80"/>
      <c r="L76" s="81"/>
      <c r="N76"/>
    </row>
    <row r="77" spans="2:14" x14ac:dyDescent="0.3">
      <c r="B77" s="34">
        <f>DATE(CalYear,1,1)</f>
        <v>45658</v>
      </c>
      <c r="C77" s="1" t="s">
        <v>27</v>
      </c>
      <c r="D77" s="1" t="s">
        <v>16</v>
      </c>
      <c r="E77" s="26">
        <f>IFERROR(WEEKDAY(tblDíasfestivos[[#This Row],[DÍA]],IF(InicioDeLaSemana="Lunes",2,1)),0)</f>
        <v>3</v>
      </c>
      <c r="F77" s="26" t="str">
        <f>tblDíasfestivos[[#This Row],[DÍA]]&amp;tblDíasfestivos[[#This Row],[Comunidad]]</f>
        <v>45658Castilla-La Mancha</v>
      </c>
      <c r="I77" s="85" t="s">
        <v>16</v>
      </c>
      <c r="J77" s="82" t="s">
        <v>75</v>
      </c>
      <c r="K77" s="83"/>
      <c r="L77" s="84"/>
      <c r="N77"/>
    </row>
    <row r="78" spans="2:14" x14ac:dyDescent="0.3">
      <c r="B78" s="34">
        <v>45663</v>
      </c>
      <c r="C78" s="1" t="s">
        <v>10</v>
      </c>
      <c r="D78" s="1" t="s">
        <v>16</v>
      </c>
      <c r="E78" s="26">
        <f>IFERROR(WEEKDAY(tblDíasfestivos[[#This Row],[DÍA]],IF(InicioDeLaSemana="Lunes",2,1)),0)</f>
        <v>1</v>
      </c>
      <c r="F78" s="26" t="str">
        <f>tblDíasfestivos[[#This Row],[DÍA]]&amp;tblDíasfestivos[[#This Row],[Comunidad]]</f>
        <v>45663Castilla-La Mancha</v>
      </c>
      <c r="I78" s="86"/>
      <c r="J78" s="78"/>
      <c r="K78" s="76"/>
      <c r="L78" s="77"/>
      <c r="N78"/>
    </row>
    <row r="79" spans="2:14" x14ac:dyDescent="0.3">
      <c r="B79" s="34">
        <v>45764</v>
      </c>
      <c r="C79" s="1" t="s">
        <v>28</v>
      </c>
      <c r="D79" s="1" t="s">
        <v>16</v>
      </c>
      <c r="E79" s="26">
        <f>IFERROR(WEEKDAY(tblDíasfestivos[[#This Row],[DÍA]],IF(InicioDeLaSemana="Lunes",2,1)),0)</f>
        <v>4</v>
      </c>
      <c r="F79" s="26" t="str">
        <f>tblDíasfestivos[[#This Row],[DÍA]]&amp;tblDíasfestivos[[#This Row],[Comunidad]]</f>
        <v>45764Castilla-La Mancha</v>
      </c>
      <c r="I79" s="86"/>
      <c r="J79" s="78"/>
      <c r="K79" s="76"/>
      <c r="L79" s="77"/>
      <c r="N79"/>
    </row>
    <row r="80" spans="2:14" x14ac:dyDescent="0.3">
      <c r="B80" s="34">
        <v>45765</v>
      </c>
      <c r="C80" s="1" t="s">
        <v>29</v>
      </c>
      <c r="D80" s="1" t="s">
        <v>16</v>
      </c>
      <c r="E80" s="26">
        <f>IFERROR(WEEKDAY(tblDíasfestivos[[#This Row],[DÍA]],IF(InicioDeLaSemana="Lunes",2,1)),0)</f>
        <v>5</v>
      </c>
      <c r="F80" s="26" t="str">
        <f>tblDíasfestivos[[#This Row],[DÍA]]&amp;tblDíasfestivos[[#This Row],[Comunidad]]</f>
        <v>45765Castilla-La Mancha</v>
      </c>
      <c r="I80" s="86"/>
      <c r="J80" s="78"/>
      <c r="K80" s="76"/>
      <c r="L80" s="77"/>
      <c r="N80"/>
    </row>
    <row r="81" spans="2:14" x14ac:dyDescent="0.3">
      <c r="B81" s="34">
        <v>45778</v>
      </c>
      <c r="C81" s="1" t="s">
        <v>30</v>
      </c>
      <c r="D81" s="1" t="s">
        <v>16</v>
      </c>
      <c r="E81" s="26">
        <f>IFERROR(WEEKDAY(tblDíasfestivos[[#This Row],[DÍA]],IF(InicioDeLaSemana="Lunes",2,1)),0)</f>
        <v>4</v>
      </c>
      <c r="F81" s="26" t="str">
        <f>tblDíasfestivos[[#This Row],[DÍA]]&amp;tblDíasfestivos[[#This Row],[Comunidad]]</f>
        <v>45778Castilla-La Mancha</v>
      </c>
      <c r="I81" s="86"/>
      <c r="J81" s="78"/>
      <c r="K81" s="76"/>
      <c r="L81" s="77"/>
      <c r="N81"/>
    </row>
    <row r="82" spans="2:14" x14ac:dyDescent="0.3">
      <c r="B82" s="34">
        <v>45808</v>
      </c>
      <c r="C82" s="1" t="s">
        <v>57</v>
      </c>
      <c r="D82" s="1" t="s">
        <v>16</v>
      </c>
      <c r="E82" s="26">
        <f>IFERROR(WEEKDAY(tblDíasfestivos[[#This Row],[DÍA]],IF(InicioDeLaSemana="Lunes",2,1)),0)</f>
        <v>6</v>
      </c>
      <c r="F82" s="26" t="str">
        <f>tblDíasfestivos[[#This Row],[DÍA]]&amp;tblDíasfestivos[[#This Row],[Comunidad]]</f>
        <v>45808Castilla-La Mancha</v>
      </c>
      <c r="I82" s="86"/>
      <c r="J82" s="78"/>
      <c r="K82" s="76"/>
      <c r="L82" s="77"/>
      <c r="N82"/>
    </row>
    <row r="83" spans="2:14" x14ac:dyDescent="0.3">
      <c r="B83" s="34">
        <v>45827</v>
      </c>
      <c r="C83" s="1" t="s">
        <v>58</v>
      </c>
      <c r="D83" s="1" t="s">
        <v>16</v>
      </c>
      <c r="E83" s="26">
        <f>IFERROR(WEEKDAY(tblDíasfestivos[[#This Row],[DÍA]],IF(InicioDeLaSemana="Lunes",2,1)),0)</f>
        <v>4</v>
      </c>
      <c r="F83" s="26" t="str">
        <f>tblDíasfestivos[[#This Row],[DÍA]]&amp;tblDíasfestivos[[#This Row],[Comunidad]]</f>
        <v>45827Castilla-La Mancha</v>
      </c>
      <c r="I83" s="86"/>
      <c r="J83" s="78"/>
      <c r="K83" s="76"/>
      <c r="L83" s="77"/>
      <c r="N83"/>
    </row>
    <row r="84" spans="2:14" x14ac:dyDescent="0.3">
      <c r="B84" s="34">
        <v>45884</v>
      </c>
      <c r="C84" s="1" t="s">
        <v>31</v>
      </c>
      <c r="D84" s="1" t="s">
        <v>16</v>
      </c>
      <c r="E84" s="26">
        <f>IFERROR(WEEKDAY(tblDíasfestivos[[#This Row],[DÍA]],IF(InicioDeLaSemana="Lunes",2,1)),0)</f>
        <v>5</v>
      </c>
      <c r="F84" s="26" t="str">
        <f>tblDíasfestivos[[#This Row],[DÍA]]&amp;tblDíasfestivos[[#This Row],[Comunidad]]</f>
        <v>45884Castilla-La Mancha</v>
      </c>
      <c r="I84" s="86"/>
      <c r="J84" s="78"/>
      <c r="K84" s="76"/>
      <c r="L84" s="77"/>
      <c r="N84"/>
    </row>
    <row r="85" spans="2:14" x14ac:dyDescent="0.3">
      <c r="B85" s="34">
        <v>45962</v>
      </c>
      <c r="C85" s="1" t="s">
        <v>32</v>
      </c>
      <c r="D85" s="1" t="s">
        <v>16</v>
      </c>
      <c r="E85" s="26">
        <f>IFERROR(WEEKDAY(tblDíasfestivos[[#This Row],[DÍA]],IF(InicioDeLaSemana="Lunes",2,1)),0)</f>
        <v>6</v>
      </c>
      <c r="F85" s="26" t="str">
        <f>tblDíasfestivos[[#This Row],[DÍA]]&amp;tblDíasfestivos[[#This Row],[Comunidad]]</f>
        <v>45962Castilla-La Mancha</v>
      </c>
      <c r="I85" s="86"/>
      <c r="J85" s="78"/>
      <c r="K85" s="76"/>
      <c r="L85" s="77"/>
      <c r="N85"/>
    </row>
    <row r="86" spans="2:14" x14ac:dyDescent="0.3">
      <c r="B86" s="34">
        <v>45997</v>
      </c>
      <c r="C86" s="1" t="s">
        <v>33</v>
      </c>
      <c r="D86" s="1" t="s">
        <v>16</v>
      </c>
      <c r="E86" s="26">
        <f>IFERROR(WEEKDAY(tblDíasfestivos[[#This Row],[DÍA]],IF(InicioDeLaSemana="Lunes",2,1)),0)</f>
        <v>6</v>
      </c>
      <c r="F86" s="26" t="str">
        <f>tblDíasfestivos[[#This Row],[DÍA]]&amp;tblDíasfestivos[[#This Row],[Comunidad]]</f>
        <v>45997Castilla-La Mancha</v>
      </c>
      <c r="I86" s="86"/>
      <c r="J86" s="78"/>
      <c r="K86" s="76"/>
      <c r="L86" s="77"/>
      <c r="N86"/>
    </row>
    <row r="87" spans="2:14" x14ac:dyDescent="0.3">
      <c r="B87" s="34">
        <v>45999</v>
      </c>
      <c r="C87" s="1" t="s">
        <v>49</v>
      </c>
      <c r="D87" s="1" t="s">
        <v>16</v>
      </c>
      <c r="E87" s="26">
        <f>IFERROR(WEEKDAY(tblDíasfestivos[[#This Row],[DÍA]],IF(InicioDeLaSemana="Lunes",2,1)),0)</f>
        <v>1</v>
      </c>
      <c r="F87" s="26" t="str">
        <f>tblDíasfestivos[[#This Row],[DÍA]]&amp;tblDíasfestivos[[#This Row],[Comunidad]]</f>
        <v>45999Castilla-La Mancha</v>
      </c>
      <c r="I87" s="86"/>
      <c r="J87" s="78"/>
      <c r="K87" s="76"/>
      <c r="L87" s="77"/>
      <c r="N87"/>
    </row>
    <row r="88" spans="2:14" ht="15.75" thickBot="1" x14ac:dyDescent="0.35">
      <c r="B88" s="34">
        <v>46016</v>
      </c>
      <c r="C88" s="1" t="s">
        <v>5</v>
      </c>
      <c r="D88" s="1" t="s">
        <v>16</v>
      </c>
      <c r="E88" s="26">
        <f>IFERROR(WEEKDAY(tblDíasfestivos[[#This Row],[DÍA]],IF(InicioDeLaSemana="Lunes",2,1)),0)</f>
        <v>4</v>
      </c>
      <c r="F88" s="26" t="str">
        <f>tblDíasfestivos[[#This Row],[DÍA]]&amp;tblDíasfestivos[[#This Row],[Comunidad]]</f>
        <v>46016Castilla-La Mancha</v>
      </c>
      <c r="I88" s="87"/>
      <c r="J88" s="79"/>
      <c r="K88" s="80"/>
      <c r="L88" s="81"/>
      <c r="N88"/>
    </row>
    <row r="89" spans="2:14" x14ac:dyDescent="0.3">
      <c r="B89" s="34">
        <f>DATE(CalYear,1,1)</f>
        <v>45658</v>
      </c>
      <c r="C89" s="1" t="s">
        <v>27</v>
      </c>
      <c r="D89" s="1" t="s">
        <v>26</v>
      </c>
      <c r="E89" s="26">
        <f>IFERROR(WEEKDAY(tblDíasfestivos[[#This Row],[DÍA]],IF(InicioDeLaSemana="Lunes",2,1)),0)</f>
        <v>3</v>
      </c>
      <c r="F89" s="26" t="str">
        <f>tblDíasfestivos[[#This Row],[DÍA]]&amp;tblDíasfestivos[[#This Row],[Comunidad]]</f>
        <v>45658Cataluña</v>
      </c>
      <c r="I89" s="88" t="s">
        <v>26</v>
      </c>
      <c r="J89" s="82" t="s">
        <v>89</v>
      </c>
      <c r="K89" s="83"/>
      <c r="L89" s="84"/>
      <c r="N89"/>
    </row>
    <row r="90" spans="2:14" x14ac:dyDescent="0.3">
      <c r="B90" s="34">
        <v>45663</v>
      </c>
      <c r="C90" s="1" t="s">
        <v>10</v>
      </c>
      <c r="D90" s="1" t="s">
        <v>26</v>
      </c>
      <c r="E90" s="26">
        <f>IFERROR(WEEKDAY(tblDíasfestivos[[#This Row],[DÍA]],IF(InicioDeLaSemana="Lunes",2,1)),0)</f>
        <v>1</v>
      </c>
      <c r="F90" s="26" t="str">
        <f>tblDíasfestivos[[#This Row],[DÍA]]&amp;tblDíasfestivos[[#This Row],[Comunidad]]</f>
        <v>45663Cataluña</v>
      </c>
      <c r="I90" s="89"/>
      <c r="J90" s="78"/>
      <c r="K90" s="76"/>
      <c r="L90" s="77"/>
      <c r="N90"/>
    </row>
    <row r="91" spans="2:14" x14ac:dyDescent="0.3">
      <c r="B91" s="34">
        <v>45765</v>
      </c>
      <c r="C91" s="1" t="s">
        <v>29</v>
      </c>
      <c r="D91" s="1" t="s">
        <v>26</v>
      </c>
      <c r="E91" s="26">
        <f>IFERROR(WEEKDAY(tblDíasfestivos[[#This Row],[DÍA]],IF(InicioDeLaSemana="Lunes",2,1)),0)</f>
        <v>5</v>
      </c>
      <c r="F91" s="26" t="str">
        <f>tblDíasfestivos[[#This Row],[DÍA]]&amp;tblDíasfestivos[[#This Row],[Comunidad]]</f>
        <v>45765Cataluña</v>
      </c>
      <c r="I91" s="89"/>
      <c r="J91" s="78"/>
      <c r="K91" s="76"/>
      <c r="L91" s="77"/>
      <c r="N91"/>
    </row>
    <row r="92" spans="2:14" x14ac:dyDescent="0.3">
      <c r="B92" s="34">
        <v>45768</v>
      </c>
      <c r="C92" s="1" t="s">
        <v>59</v>
      </c>
      <c r="D92" s="1" t="s">
        <v>26</v>
      </c>
      <c r="E92" s="26">
        <f>IFERROR(WEEKDAY(tblDíasfestivos[[#This Row],[DÍA]],IF(InicioDeLaSemana="Lunes",2,1)),0)</f>
        <v>1</v>
      </c>
      <c r="F92" s="26" t="str">
        <f>tblDíasfestivos[[#This Row],[DÍA]]&amp;tblDíasfestivos[[#This Row],[Comunidad]]</f>
        <v>45768Cataluña</v>
      </c>
      <c r="I92" s="89"/>
      <c r="J92" s="78"/>
      <c r="K92" s="76"/>
      <c r="L92" s="77"/>
      <c r="N92"/>
    </row>
    <row r="93" spans="2:14" x14ac:dyDescent="0.3">
      <c r="B93" s="34">
        <v>45778</v>
      </c>
      <c r="C93" s="1" t="s">
        <v>30</v>
      </c>
      <c r="D93" s="1" t="s">
        <v>26</v>
      </c>
      <c r="E93" s="26">
        <f>IFERROR(WEEKDAY(tblDíasfestivos[[#This Row],[DÍA]],IF(InicioDeLaSemana="Lunes",2,1)),0)</f>
        <v>4</v>
      </c>
      <c r="F93" s="26" t="str">
        <f>tblDíasfestivos[[#This Row],[DÍA]]&amp;tblDíasfestivos[[#This Row],[Comunidad]]</f>
        <v>45778Cataluña</v>
      </c>
      <c r="I93" s="89"/>
      <c r="J93" s="78"/>
      <c r="K93" s="76"/>
      <c r="L93" s="77"/>
      <c r="N93"/>
    </row>
    <row r="94" spans="2:14" x14ac:dyDescent="0.3">
      <c r="B94" s="34">
        <v>45832</v>
      </c>
      <c r="C94" s="1" t="s">
        <v>60</v>
      </c>
      <c r="D94" s="1" t="s">
        <v>26</v>
      </c>
      <c r="E94" s="26">
        <f>IFERROR(WEEKDAY(tblDíasfestivos[[#This Row],[DÍA]],IF(InicioDeLaSemana="Lunes",2,1)),0)</f>
        <v>2</v>
      </c>
      <c r="F94" s="26" t="str">
        <f>tblDíasfestivos[[#This Row],[DÍA]]&amp;tblDíasfestivos[[#This Row],[Comunidad]]</f>
        <v>45832Cataluña</v>
      </c>
      <c r="I94" s="89"/>
      <c r="J94" s="78"/>
      <c r="K94" s="76"/>
      <c r="L94" s="77"/>
      <c r="N94"/>
    </row>
    <row r="95" spans="2:14" x14ac:dyDescent="0.3">
      <c r="B95" s="34">
        <v>45884</v>
      </c>
      <c r="C95" s="1" t="s">
        <v>31</v>
      </c>
      <c r="D95" s="1" t="s">
        <v>26</v>
      </c>
      <c r="E95" s="26">
        <f>IFERROR(WEEKDAY(tblDíasfestivos[[#This Row],[DÍA]],IF(InicioDeLaSemana="Lunes",2,1)),0)</f>
        <v>5</v>
      </c>
      <c r="F95" s="26" t="str">
        <f>tblDíasfestivos[[#This Row],[DÍA]]&amp;tblDíasfestivos[[#This Row],[Comunidad]]</f>
        <v>45884Cataluña</v>
      </c>
      <c r="I95" s="89"/>
      <c r="J95" s="78"/>
      <c r="K95" s="76"/>
      <c r="L95" s="77"/>
      <c r="N95"/>
    </row>
    <row r="96" spans="2:14" x14ac:dyDescent="0.3">
      <c r="B96" s="34">
        <v>45911</v>
      </c>
      <c r="C96" s="1" t="s">
        <v>36</v>
      </c>
      <c r="D96" s="1" t="s">
        <v>26</v>
      </c>
      <c r="E96" s="26">
        <f>IFERROR(WEEKDAY(tblDíasfestivos[[#This Row],[DÍA]],IF(InicioDeLaSemana="Lunes",2,1)),0)</f>
        <v>4</v>
      </c>
      <c r="F96" s="26" t="str">
        <f>tblDíasfestivos[[#This Row],[DÍA]]&amp;tblDíasfestivos[[#This Row],[Comunidad]]</f>
        <v>45911Cataluña</v>
      </c>
      <c r="I96" s="89"/>
      <c r="J96" s="78"/>
      <c r="K96" s="76"/>
      <c r="L96" s="77"/>
      <c r="N96"/>
    </row>
    <row r="97" spans="2:14" x14ac:dyDescent="0.3">
      <c r="B97" s="34">
        <v>45962</v>
      </c>
      <c r="C97" s="1" t="s">
        <v>32</v>
      </c>
      <c r="D97" s="1" t="s">
        <v>26</v>
      </c>
      <c r="E97" s="26">
        <f>IFERROR(WEEKDAY(tblDíasfestivos[[#This Row],[DÍA]],IF(InicioDeLaSemana="Lunes",2,1)),0)</f>
        <v>6</v>
      </c>
      <c r="F97" s="26" t="str">
        <f>tblDíasfestivos[[#This Row],[DÍA]]&amp;tblDíasfestivos[[#This Row],[Comunidad]]</f>
        <v>45962Cataluña</v>
      </c>
      <c r="I97" s="89"/>
      <c r="J97" s="78"/>
      <c r="K97" s="76"/>
      <c r="L97" s="77"/>
      <c r="N97"/>
    </row>
    <row r="98" spans="2:14" x14ac:dyDescent="0.3">
      <c r="B98" s="34">
        <v>45997</v>
      </c>
      <c r="C98" s="1" t="s">
        <v>33</v>
      </c>
      <c r="D98" s="1" t="s">
        <v>26</v>
      </c>
      <c r="E98" s="26">
        <f>IFERROR(WEEKDAY(tblDíasfestivos[[#This Row],[DÍA]],IF(InicioDeLaSemana="Lunes",2,1)),0)</f>
        <v>6</v>
      </c>
      <c r="F98" s="26" t="str">
        <f>tblDíasfestivos[[#This Row],[DÍA]]&amp;tblDíasfestivos[[#This Row],[Comunidad]]</f>
        <v>45997Cataluña</v>
      </c>
      <c r="I98" s="89"/>
      <c r="J98" s="78"/>
      <c r="K98" s="76"/>
      <c r="L98" s="77"/>
      <c r="N98"/>
    </row>
    <row r="99" spans="2:14" x14ac:dyDescent="0.3">
      <c r="B99" s="34">
        <v>45999</v>
      </c>
      <c r="C99" s="1" t="s">
        <v>49</v>
      </c>
      <c r="D99" s="1" t="s">
        <v>26</v>
      </c>
      <c r="E99" s="26">
        <f>IFERROR(WEEKDAY(tblDíasfestivos[[#This Row],[DÍA]],IF(InicioDeLaSemana="Lunes",2,1)),0)</f>
        <v>1</v>
      </c>
      <c r="F99" s="26" t="str">
        <f>tblDíasfestivos[[#This Row],[DÍA]]&amp;tblDíasfestivos[[#This Row],[Comunidad]]</f>
        <v>45999Cataluña</v>
      </c>
      <c r="I99" s="89"/>
      <c r="J99" s="78"/>
      <c r="K99" s="76"/>
      <c r="L99" s="77"/>
      <c r="N99"/>
    </row>
    <row r="100" spans="2:14" x14ac:dyDescent="0.3">
      <c r="B100" s="34">
        <v>46016</v>
      </c>
      <c r="C100" s="1" t="s">
        <v>5</v>
      </c>
      <c r="D100" s="1" t="s">
        <v>26</v>
      </c>
      <c r="E100" s="26">
        <f>IFERROR(WEEKDAY(tblDíasfestivos[[#This Row],[DÍA]],IF(InicioDeLaSemana="Lunes",2,1)),0)</f>
        <v>4</v>
      </c>
      <c r="F100" s="26" t="str">
        <f>tblDíasfestivos[[#This Row],[DÍA]]&amp;tblDíasfestivos[[#This Row],[Comunidad]]</f>
        <v>46016Cataluña</v>
      </c>
      <c r="I100" s="89"/>
      <c r="J100" s="78"/>
      <c r="K100" s="76"/>
      <c r="L100" s="77"/>
      <c r="N100"/>
    </row>
    <row r="101" spans="2:14" ht="15.75" thickBot="1" x14ac:dyDescent="0.35">
      <c r="B101" s="34">
        <v>46017</v>
      </c>
      <c r="C101" s="1" t="s">
        <v>61</v>
      </c>
      <c r="D101" s="1" t="s">
        <v>26</v>
      </c>
      <c r="E101" s="26">
        <f>IFERROR(WEEKDAY(tblDíasfestivos[[#This Row],[DÍA]],IF(InicioDeLaSemana="Lunes",2,1)),0)</f>
        <v>5</v>
      </c>
      <c r="F101" s="26" t="str">
        <f>tblDíasfestivos[[#This Row],[DÍA]]&amp;tblDíasfestivos[[#This Row],[Comunidad]]</f>
        <v>46017Cataluña</v>
      </c>
      <c r="I101" s="90"/>
      <c r="J101" s="79"/>
      <c r="K101" s="80"/>
      <c r="L101" s="81"/>
      <c r="N101"/>
    </row>
    <row r="102" spans="2:14" x14ac:dyDescent="0.3">
      <c r="B102" s="34">
        <f>DATE(CalYear,1,1)</f>
        <v>45658</v>
      </c>
      <c r="C102" s="1" t="s">
        <v>27</v>
      </c>
      <c r="D102" s="1" t="s">
        <v>22</v>
      </c>
      <c r="E102" s="26">
        <f>IFERROR(WEEKDAY(tblDíasfestivos[[#This Row],[DÍA]],IF(InicioDeLaSemana="Lunes",2,1)),0)</f>
        <v>3</v>
      </c>
      <c r="F102" s="26" t="str">
        <f>tblDíasfestivos[[#This Row],[DÍA]]&amp;tblDíasfestivos[[#This Row],[Comunidad]]</f>
        <v>45658Ciudad de Ceuta</v>
      </c>
      <c r="I102" s="85" t="s">
        <v>22</v>
      </c>
      <c r="J102" s="82" t="s">
        <v>76</v>
      </c>
      <c r="K102" s="83"/>
      <c r="L102" s="84"/>
      <c r="N102"/>
    </row>
    <row r="103" spans="2:14" x14ac:dyDescent="0.3">
      <c r="B103" s="34">
        <v>45663</v>
      </c>
      <c r="C103" s="1" t="s">
        <v>10</v>
      </c>
      <c r="D103" s="1" t="s">
        <v>22</v>
      </c>
      <c r="E103" s="26">
        <f>IFERROR(WEEKDAY(tblDíasfestivos[[#This Row],[DÍA]],IF(InicioDeLaSemana="Lunes",2,1)),0)</f>
        <v>1</v>
      </c>
      <c r="F103" s="26" t="str">
        <f>tblDíasfestivos[[#This Row],[DÍA]]&amp;tblDíasfestivos[[#This Row],[Comunidad]]</f>
        <v>45663Ciudad de Ceuta</v>
      </c>
      <c r="I103" s="86"/>
      <c r="J103" s="78"/>
      <c r="K103" s="76"/>
      <c r="L103" s="77"/>
      <c r="N103"/>
    </row>
    <row r="104" spans="2:14" x14ac:dyDescent="0.3">
      <c r="B104" s="34">
        <v>45764</v>
      </c>
      <c r="C104" s="1" t="s">
        <v>28</v>
      </c>
      <c r="D104" s="1" t="s">
        <v>22</v>
      </c>
      <c r="E104" s="26">
        <f>IFERROR(WEEKDAY(tblDíasfestivos[[#This Row],[DÍA]],IF(InicioDeLaSemana="Lunes",2,1)),0)</f>
        <v>4</v>
      </c>
      <c r="F104" s="26" t="str">
        <f>tblDíasfestivos[[#This Row],[DÍA]]&amp;tblDíasfestivos[[#This Row],[Comunidad]]</f>
        <v>45764Ciudad de Ceuta</v>
      </c>
      <c r="I104" s="86"/>
      <c r="J104" s="78"/>
      <c r="K104" s="76"/>
      <c r="L104" s="77"/>
      <c r="N104"/>
    </row>
    <row r="105" spans="2:14" x14ac:dyDescent="0.3">
      <c r="B105" s="34">
        <v>45765</v>
      </c>
      <c r="C105" s="1" t="s">
        <v>29</v>
      </c>
      <c r="D105" s="1" t="s">
        <v>22</v>
      </c>
      <c r="E105" s="26">
        <f>IFERROR(WEEKDAY(tblDíasfestivos[[#This Row],[DÍA]],IF(InicioDeLaSemana="Lunes",2,1)),0)</f>
        <v>5</v>
      </c>
      <c r="F105" s="26" t="str">
        <f>tblDíasfestivos[[#This Row],[DÍA]]&amp;tblDíasfestivos[[#This Row],[Comunidad]]</f>
        <v>45765Ciudad de Ceuta</v>
      </c>
      <c r="I105" s="86"/>
      <c r="J105" s="78"/>
      <c r="K105" s="76"/>
      <c r="L105" s="77"/>
      <c r="N105"/>
    </row>
    <row r="106" spans="2:14" x14ac:dyDescent="0.3">
      <c r="B106" s="34">
        <v>45778</v>
      </c>
      <c r="C106" s="1" t="s">
        <v>30</v>
      </c>
      <c r="D106" s="1" t="s">
        <v>22</v>
      </c>
      <c r="E106" s="26">
        <f>IFERROR(WEEKDAY(tblDíasfestivos[[#This Row],[DÍA]],IF(InicioDeLaSemana="Lunes",2,1)),0)</f>
        <v>4</v>
      </c>
      <c r="F106" s="26" t="str">
        <f>tblDíasfestivos[[#This Row],[DÍA]]&amp;tblDíasfestivos[[#This Row],[Comunidad]]</f>
        <v>45778Ciudad de Ceuta</v>
      </c>
      <c r="I106" s="86"/>
      <c r="J106" s="78"/>
      <c r="K106" s="76"/>
      <c r="L106" s="77"/>
      <c r="N106"/>
    </row>
    <row r="107" spans="2:14" x14ac:dyDescent="0.3">
      <c r="B107" s="34">
        <v>45814</v>
      </c>
      <c r="C107" s="1" t="s">
        <v>51</v>
      </c>
      <c r="D107" s="1" t="s">
        <v>22</v>
      </c>
      <c r="E107" s="26">
        <f>IFERROR(WEEKDAY(tblDíasfestivos[[#This Row],[DÍA]],IF(InicioDeLaSemana="Lunes",2,1)),0)</f>
        <v>5</v>
      </c>
      <c r="F107" s="26" t="str">
        <f>tblDíasfestivos[[#This Row],[DÍA]]&amp;tblDíasfestivos[[#This Row],[Comunidad]]</f>
        <v>45814Ciudad de Ceuta</v>
      </c>
      <c r="I107" s="86"/>
      <c r="J107" s="78"/>
      <c r="K107" s="76"/>
      <c r="L107" s="77"/>
      <c r="N107"/>
    </row>
    <row r="108" spans="2:14" x14ac:dyDescent="0.3">
      <c r="B108" s="34">
        <v>45874</v>
      </c>
      <c r="C108" s="1" t="s">
        <v>50</v>
      </c>
      <c r="D108" s="1" t="s">
        <v>22</v>
      </c>
      <c r="E108" s="26">
        <f>IFERROR(WEEKDAY(tblDíasfestivos[[#This Row],[DÍA]],IF(InicioDeLaSemana="Lunes",2,1)),0)</f>
        <v>2</v>
      </c>
      <c r="F108" s="26" t="str">
        <f>tblDíasfestivos[[#This Row],[DÍA]]&amp;tblDíasfestivos[[#This Row],[Comunidad]]</f>
        <v>45874Ciudad de Ceuta</v>
      </c>
      <c r="I108" s="86"/>
      <c r="J108" s="78"/>
      <c r="K108" s="76"/>
      <c r="L108" s="77"/>
      <c r="N108"/>
    </row>
    <row r="109" spans="2:14" x14ac:dyDescent="0.3">
      <c r="B109" s="34">
        <v>45884</v>
      </c>
      <c r="C109" s="1" t="s">
        <v>31</v>
      </c>
      <c r="D109" s="1" t="s">
        <v>22</v>
      </c>
      <c r="E109" s="26">
        <f>IFERROR(WEEKDAY(tblDíasfestivos[[#This Row],[DÍA]],IF(InicioDeLaSemana="Lunes",2,1)),0)</f>
        <v>5</v>
      </c>
      <c r="F109" s="26" t="str">
        <f>tblDíasfestivos[[#This Row],[DÍA]]&amp;tblDíasfestivos[[#This Row],[Comunidad]]</f>
        <v>45884Ciudad de Ceuta</v>
      </c>
      <c r="I109" s="86"/>
      <c r="J109" s="78"/>
      <c r="K109" s="76"/>
      <c r="L109" s="77"/>
      <c r="N109"/>
    </row>
    <row r="110" spans="2:14" x14ac:dyDescent="0.3">
      <c r="B110" s="34">
        <v>45962</v>
      </c>
      <c r="C110" s="1" t="s">
        <v>32</v>
      </c>
      <c r="D110" s="1" t="s">
        <v>22</v>
      </c>
      <c r="E110" s="26">
        <f>IFERROR(WEEKDAY(tblDíasfestivos[[#This Row],[DÍA]],IF(InicioDeLaSemana="Lunes",2,1)),0)</f>
        <v>6</v>
      </c>
      <c r="F110" s="26" t="str">
        <f>tblDíasfestivos[[#This Row],[DÍA]]&amp;tblDíasfestivos[[#This Row],[Comunidad]]</f>
        <v>45962Ciudad de Ceuta</v>
      </c>
      <c r="I110" s="86"/>
      <c r="J110" s="78"/>
      <c r="K110" s="76"/>
      <c r="L110" s="77"/>
      <c r="N110"/>
    </row>
    <row r="111" spans="2:14" x14ac:dyDescent="0.3">
      <c r="B111" s="34">
        <v>45997</v>
      </c>
      <c r="C111" s="1" t="s">
        <v>33</v>
      </c>
      <c r="D111" s="1" t="s">
        <v>22</v>
      </c>
      <c r="E111" s="26">
        <f>IFERROR(WEEKDAY(tblDíasfestivos[[#This Row],[DÍA]],IF(InicioDeLaSemana="Lunes",2,1)),0)</f>
        <v>6</v>
      </c>
      <c r="F111" s="26" t="str">
        <f>tblDíasfestivos[[#This Row],[DÍA]]&amp;tblDíasfestivos[[#This Row],[Comunidad]]</f>
        <v>45997Ciudad de Ceuta</v>
      </c>
      <c r="I111" s="86"/>
      <c r="J111" s="78"/>
      <c r="K111" s="76"/>
      <c r="L111" s="77"/>
      <c r="N111"/>
    </row>
    <row r="112" spans="2:14" x14ac:dyDescent="0.3">
      <c r="B112" s="34">
        <v>45999</v>
      </c>
      <c r="C112" s="1" t="s">
        <v>49</v>
      </c>
      <c r="D112" s="1" t="s">
        <v>22</v>
      </c>
      <c r="E112" s="26">
        <f>IFERROR(WEEKDAY(tblDíasfestivos[[#This Row],[DÍA]],IF(InicioDeLaSemana="Lunes",2,1)),0)</f>
        <v>1</v>
      </c>
      <c r="F112" s="26" t="str">
        <f>tblDíasfestivos[[#This Row],[DÍA]]&amp;tblDíasfestivos[[#This Row],[Comunidad]]</f>
        <v>45999Ciudad de Ceuta</v>
      </c>
      <c r="I112" s="86"/>
      <c r="J112" s="78"/>
      <c r="K112" s="76"/>
      <c r="L112" s="77"/>
      <c r="N112"/>
    </row>
    <row r="113" spans="2:14" ht="15.75" thickBot="1" x14ac:dyDescent="0.35">
      <c r="B113" s="34">
        <v>46016</v>
      </c>
      <c r="C113" s="1" t="s">
        <v>5</v>
      </c>
      <c r="D113" s="1" t="s">
        <v>22</v>
      </c>
      <c r="E113" s="26">
        <f>IFERROR(WEEKDAY(tblDíasfestivos[[#This Row],[DÍA]],IF(InicioDeLaSemana="Lunes",2,1)),0)</f>
        <v>4</v>
      </c>
      <c r="F113" s="26" t="str">
        <f>tblDíasfestivos[[#This Row],[DÍA]]&amp;tblDíasfestivos[[#This Row],[Comunidad]]</f>
        <v>46016Ciudad de Ceuta</v>
      </c>
      <c r="I113" s="87"/>
      <c r="J113" s="78"/>
      <c r="K113" s="76"/>
      <c r="L113" s="77"/>
      <c r="N113"/>
    </row>
    <row r="114" spans="2:14" x14ac:dyDescent="0.3">
      <c r="B114" s="34">
        <f>DATE(CalYear,1,1)</f>
        <v>45658</v>
      </c>
      <c r="C114" s="1" t="s">
        <v>27</v>
      </c>
      <c r="D114" s="1" t="s">
        <v>23</v>
      </c>
      <c r="E114" s="26">
        <f>IFERROR(WEEKDAY(tblDíasfestivos[[#This Row],[DÍA]],IF(InicioDeLaSemana="Lunes",2,1)),0)</f>
        <v>3</v>
      </c>
      <c r="F114" s="26" t="str">
        <f>tblDíasfestivos[[#This Row],[DÍA]]&amp;tblDíasfestivos[[#This Row],[Comunidad]]</f>
        <v>45658Ciudad de Melilla</v>
      </c>
      <c r="I114" s="85" t="s">
        <v>23</v>
      </c>
      <c r="J114" s="82" t="s">
        <v>77</v>
      </c>
      <c r="K114" s="83"/>
      <c r="L114" s="84"/>
      <c r="N114"/>
    </row>
    <row r="115" spans="2:14" x14ac:dyDescent="0.3">
      <c r="B115" s="34">
        <v>45663</v>
      </c>
      <c r="C115" s="1" t="s">
        <v>10</v>
      </c>
      <c r="D115" s="1" t="s">
        <v>23</v>
      </c>
      <c r="E115" s="26">
        <f>IFERROR(WEEKDAY(tblDíasfestivos[[#This Row],[DÍA]],IF(InicioDeLaSemana="Lunes",2,1)),0)</f>
        <v>1</v>
      </c>
      <c r="F115" s="26" t="str">
        <f>tblDíasfestivos[[#This Row],[DÍA]]&amp;tblDíasfestivos[[#This Row],[Comunidad]]</f>
        <v>45663Ciudad de Melilla</v>
      </c>
      <c r="I115" s="86"/>
      <c r="J115" s="78"/>
      <c r="K115" s="76"/>
      <c r="L115" s="77"/>
      <c r="N115"/>
    </row>
    <row r="116" spans="2:14" x14ac:dyDescent="0.3">
      <c r="B116" s="34">
        <v>45747</v>
      </c>
      <c r="C116" s="1" t="s">
        <v>52</v>
      </c>
      <c r="D116" s="1" t="s">
        <v>23</v>
      </c>
      <c r="E116" s="26">
        <f>IFERROR(WEEKDAY(tblDíasfestivos[[#This Row],[DÍA]],IF(InicioDeLaSemana="Lunes",2,1)),0)</f>
        <v>1</v>
      </c>
      <c r="F116" s="26" t="str">
        <f>tblDíasfestivos[[#This Row],[DÍA]]&amp;tblDíasfestivos[[#This Row],[Comunidad]]</f>
        <v>45747Ciudad de Melilla</v>
      </c>
      <c r="I116" s="86"/>
      <c r="J116" s="78"/>
      <c r="K116" s="76"/>
      <c r="L116" s="77"/>
      <c r="N116"/>
    </row>
    <row r="117" spans="2:14" x14ac:dyDescent="0.3">
      <c r="B117" s="34">
        <v>45764</v>
      </c>
      <c r="C117" s="1" t="s">
        <v>28</v>
      </c>
      <c r="D117" s="1" t="s">
        <v>23</v>
      </c>
      <c r="E117" s="26">
        <f>IFERROR(WEEKDAY(tblDíasfestivos[[#This Row],[DÍA]],IF(InicioDeLaSemana="Lunes",2,1)),0)</f>
        <v>4</v>
      </c>
      <c r="F117" s="26" t="str">
        <f>tblDíasfestivos[[#This Row],[DÍA]]&amp;tblDíasfestivos[[#This Row],[Comunidad]]</f>
        <v>45764Ciudad de Melilla</v>
      </c>
      <c r="I117" s="86"/>
      <c r="J117" s="78"/>
      <c r="K117" s="76"/>
      <c r="L117" s="77"/>
      <c r="N117"/>
    </row>
    <row r="118" spans="2:14" x14ac:dyDescent="0.3">
      <c r="B118" s="34">
        <v>45765</v>
      </c>
      <c r="C118" s="1" t="s">
        <v>29</v>
      </c>
      <c r="D118" s="1" t="s">
        <v>23</v>
      </c>
      <c r="E118" s="26">
        <f>IFERROR(WEEKDAY(tblDíasfestivos[[#This Row],[DÍA]],IF(InicioDeLaSemana="Lunes",2,1)),0)</f>
        <v>5</v>
      </c>
      <c r="F118" s="26" t="str">
        <f>tblDíasfestivos[[#This Row],[DÍA]]&amp;tblDíasfestivos[[#This Row],[Comunidad]]</f>
        <v>45765Ciudad de Melilla</v>
      </c>
      <c r="I118" s="86"/>
      <c r="J118" s="78"/>
      <c r="K118" s="76"/>
      <c r="L118" s="77"/>
      <c r="N118"/>
    </row>
    <row r="119" spans="2:14" x14ac:dyDescent="0.3">
      <c r="B119" s="34">
        <v>45778</v>
      </c>
      <c r="C119" s="1" t="s">
        <v>30</v>
      </c>
      <c r="D119" s="1" t="s">
        <v>23</v>
      </c>
      <c r="E119" s="26">
        <f>IFERROR(WEEKDAY(tblDíasfestivos[[#This Row],[DÍA]],IF(InicioDeLaSemana="Lunes",2,1)),0)</f>
        <v>4</v>
      </c>
      <c r="F119" s="26" t="str">
        <f>tblDíasfestivos[[#This Row],[DÍA]]&amp;tblDíasfestivos[[#This Row],[Comunidad]]</f>
        <v>45778Ciudad de Melilla</v>
      </c>
      <c r="I119" s="86"/>
      <c r="J119" s="78"/>
      <c r="K119" s="76"/>
      <c r="L119" s="77"/>
      <c r="N119"/>
    </row>
    <row r="120" spans="2:14" x14ac:dyDescent="0.3">
      <c r="B120" s="34">
        <v>45814</v>
      </c>
      <c r="C120" s="1" t="s">
        <v>51</v>
      </c>
      <c r="D120" s="1" t="s">
        <v>23</v>
      </c>
      <c r="E120" s="26">
        <f>IFERROR(WEEKDAY(tblDíasfestivos[[#This Row],[DÍA]],IF(InicioDeLaSemana="Lunes",2,1)),0)</f>
        <v>5</v>
      </c>
      <c r="F120" s="26" t="str">
        <f>tblDíasfestivos[[#This Row],[DÍA]]&amp;tblDíasfestivos[[#This Row],[Comunidad]]</f>
        <v>45814Ciudad de Melilla</v>
      </c>
      <c r="I120" s="86"/>
      <c r="J120" s="78"/>
      <c r="K120" s="76"/>
      <c r="L120" s="77"/>
      <c r="N120"/>
    </row>
    <row r="121" spans="2:14" x14ac:dyDescent="0.3">
      <c r="B121" s="34">
        <v>45884</v>
      </c>
      <c r="C121" s="1" t="s">
        <v>31</v>
      </c>
      <c r="D121" s="1" t="s">
        <v>23</v>
      </c>
      <c r="E121" s="26">
        <f>IFERROR(WEEKDAY(tblDíasfestivos[[#This Row],[DÍA]],IF(InicioDeLaSemana="Lunes",2,1)),0)</f>
        <v>5</v>
      </c>
      <c r="F121" s="26" t="str">
        <f>tblDíasfestivos[[#This Row],[DÍA]]&amp;tblDíasfestivos[[#This Row],[Comunidad]]</f>
        <v>45884Ciudad de Melilla</v>
      </c>
      <c r="I121" s="86"/>
      <c r="J121" s="78"/>
      <c r="K121" s="76"/>
      <c r="L121" s="77"/>
      <c r="N121"/>
    </row>
    <row r="122" spans="2:14" x14ac:dyDescent="0.3">
      <c r="B122" s="34">
        <v>45962</v>
      </c>
      <c r="C122" s="1" t="s">
        <v>32</v>
      </c>
      <c r="D122" s="1" t="s">
        <v>23</v>
      </c>
      <c r="E122" s="26">
        <f>IFERROR(WEEKDAY(tblDíasfestivos[[#This Row],[DÍA]],IF(InicioDeLaSemana="Lunes",2,1)),0)</f>
        <v>6</v>
      </c>
      <c r="F122" s="26" t="str">
        <f>tblDíasfestivos[[#This Row],[DÍA]]&amp;tblDíasfestivos[[#This Row],[Comunidad]]</f>
        <v>45962Ciudad de Melilla</v>
      </c>
      <c r="I122" s="86"/>
      <c r="J122" s="78"/>
      <c r="K122" s="76"/>
      <c r="L122" s="77"/>
      <c r="N122"/>
    </row>
    <row r="123" spans="2:14" x14ac:dyDescent="0.3">
      <c r="B123" s="34">
        <v>45997</v>
      </c>
      <c r="C123" s="1" t="s">
        <v>33</v>
      </c>
      <c r="D123" s="1" t="s">
        <v>23</v>
      </c>
      <c r="E123" s="26">
        <f>IFERROR(WEEKDAY(tblDíasfestivos[[#This Row],[DÍA]],IF(InicioDeLaSemana="Lunes",2,1)),0)</f>
        <v>6</v>
      </c>
      <c r="F123" s="26" t="str">
        <f>tblDíasfestivos[[#This Row],[DÍA]]&amp;tblDíasfestivos[[#This Row],[Comunidad]]</f>
        <v>45997Ciudad de Melilla</v>
      </c>
      <c r="I123" s="86"/>
      <c r="J123" s="78"/>
      <c r="K123" s="76"/>
      <c r="L123" s="77"/>
      <c r="N123"/>
    </row>
    <row r="124" spans="2:14" x14ac:dyDescent="0.3">
      <c r="B124" s="34">
        <v>45999</v>
      </c>
      <c r="C124" s="1" t="s">
        <v>49</v>
      </c>
      <c r="D124" s="1" t="s">
        <v>23</v>
      </c>
      <c r="E124" s="26">
        <f>IFERROR(WEEKDAY(tblDíasfestivos[[#This Row],[DÍA]],IF(InicioDeLaSemana="Lunes",2,1)),0)</f>
        <v>1</v>
      </c>
      <c r="F124" s="26" t="str">
        <f>tblDíasfestivos[[#This Row],[DÍA]]&amp;tblDíasfestivos[[#This Row],[Comunidad]]</f>
        <v>45999Ciudad de Melilla</v>
      </c>
      <c r="I124" s="86"/>
      <c r="J124" s="78"/>
      <c r="K124" s="76"/>
      <c r="L124" s="77"/>
      <c r="N124"/>
    </row>
    <row r="125" spans="2:14" ht="15.75" thickBot="1" x14ac:dyDescent="0.35">
      <c r="B125" s="34">
        <v>46016</v>
      </c>
      <c r="C125" s="1" t="s">
        <v>5</v>
      </c>
      <c r="D125" s="1" t="s">
        <v>23</v>
      </c>
      <c r="E125" s="26">
        <f>IFERROR(WEEKDAY(tblDíasfestivos[[#This Row],[DÍA]],IF(InicioDeLaSemana="Lunes",2,1)),0)</f>
        <v>4</v>
      </c>
      <c r="F125" s="26" t="str">
        <f>tblDíasfestivos[[#This Row],[DÍA]]&amp;tblDíasfestivos[[#This Row],[Comunidad]]</f>
        <v>46016Ciudad de Melilla</v>
      </c>
      <c r="I125" s="87"/>
      <c r="J125" s="79"/>
      <c r="K125" s="80"/>
      <c r="L125" s="81"/>
      <c r="N125"/>
    </row>
    <row r="126" spans="2:14" x14ac:dyDescent="0.3">
      <c r="B126" s="34">
        <f>DATE(CalYear,1,1)</f>
        <v>45658</v>
      </c>
      <c r="C126" s="1" t="s">
        <v>27</v>
      </c>
      <c r="D126" s="1" t="s">
        <v>43</v>
      </c>
      <c r="E126" s="26">
        <f>IFERROR(WEEKDAY(tblDíasfestivos[[#This Row],[DÍA]],IF(InicioDeLaSemana="Lunes",2,1)),0)</f>
        <v>3</v>
      </c>
      <c r="F126" s="26" t="str">
        <f>tblDíasfestivos[[#This Row],[DÍA]]&amp;tblDíasfestivos[[#This Row],[Comunidad]]</f>
        <v>45658Comunidad de Madrid</v>
      </c>
      <c r="I126" s="85" t="s">
        <v>43</v>
      </c>
      <c r="J126" s="82" t="s">
        <v>78</v>
      </c>
      <c r="K126" s="83"/>
      <c r="L126" s="84"/>
      <c r="N126"/>
    </row>
    <row r="127" spans="2:14" x14ac:dyDescent="0.3">
      <c r="B127" s="34">
        <v>45663</v>
      </c>
      <c r="C127" s="1" t="s">
        <v>10</v>
      </c>
      <c r="D127" s="1" t="s">
        <v>43</v>
      </c>
      <c r="E127" s="26">
        <f>IFERROR(WEEKDAY(tblDíasfestivos[[#This Row],[DÍA]],IF(InicioDeLaSemana="Lunes",2,1)),0)</f>
        <v>1</v>
      </c>
      <c r="F127" s="26" t="str">
        <f>tblDíasfestivos[[#This Row],[DÍA]]&amp;tblDíasfestivos[[#This Row],[Comunidad]]</f>
        <v>45663Comunidad de Madrid</v>
      </c>
      <c r="I127" s="86"/>
      <c r="J127" s="78"/>
      <c r="K127" s="76"/>
      <c r="L127" s="77"/>
      <c r="N127"/>
    </row>
    <row r="128" spans="2:14" x14ac:dyDescent="0.3">
      <c r="B128" s="34">
        <v>45764</v>
      </c>
      <c r="C128" s="1" t="s">
        <v>28</v>
      </c>
      <c r="D128" s="1" t="s">
        <v>43</v>
      </c>
      <c r="E128" s="26">
        <f>IFERROR(WEEKDAY(tblDíasfestivos[[#This Row],[DÍA]],IF(InicioDeLaSemana="Lunes",2,1)),0)</f>
        <v>4</v>
      </c>
      <c r="F128" s="26" t="str">
        <f>tblDíasfestivos[[#This Row],[DÍA]]&amp;tblDíasfestivos[[#This Row],[Comunidad]]</f>
        <v>45764Comunidad de Madrid</v>
      </c>
      <c r="I128" s="86"/>
      <c r="J128" s="78"/>
      <c r="K128" s="76"/>
      <c r="L128" s="77"/>
      <c r="N128"/>
    </row>
    <row r="129" spans="2:14" x14ac:dyDescent="0.3">
      <c r="B129" s="34">
        <v>45765</v>
      </c>
      <c r="C129" s="1" t="s">
        <v>29</v>
      </c>
      <c r="D129" s="1" t="s">
        <v>43</v>
      </c>
      <c r="E129" s="26">
        <f>IFERROR(WEEKDAY(tblDíasfestivos[[#This Row],[DÍA]],IF(InicioDeLaSemana="Lunes",2,1)),0)</f>
        <v>5</v>
      </c>
      <c r="F129" s="26" t="str">
        <f>tblDíasfestivos[[#This Row],[DÍA]]&amp;tblDíasfestivos[[#This Row],[Comunidad]]</f>
        <v>45765Comunidad de Madrid</v>
      </c>
      <c r="I129" s="86"/>
      <c r="J129" s="78"/>
      <c r="K129" s="76"/>
      <c r="L129" s="77"/>
      <c r="N129"/>
    </row>
    <row r="130" spans="2:14" x14ac:dyDescent="0.3">
      <c r="B130" s="34">
        <v>45778</v>
      </c>
      <c r="C130" s="1" t="s">
        <v>30</v>
      </c>
      <c r="D130" s="1" t="s">
        <v>43</v>
      </c>
      <c r="E130" s="26">
        <f>IFERROR(WEEKDAY(tblDíasfestivos[[#This Row],[DÍA]],IF(InicioDeLaSemana="Lunes",2,1)),0)</f>
        <v>4</v>
      </c>
      <c r="F130" s="26" t="str">
        <f>tblDíasfestivos[[#This Row],[DÍA]]&amp;tblDíasfestivos[[#This Row],[Comunidad]]</f>
        <v>45778Comunidad de Madrid</v>
      </c>
      <c r="I130" s="86"/>
      <c r="J130" s="78"/>
      <c r="K130" s="76"/>
      <c r="L130" s="77"/>
      <c r="N130"/>
    </row>
    <row r="131" spans="2:14" x14ac:dyDescent="0.3">
      <c r="B131" s="34">
        <v>45779</v>
      </c>
      <c r="C131" s="1" t="s">
        <v>62</v>
      </c>
      <c r="D131" s="1" t="s">
        <v>43</v>
      </c>
      <c r="E131" s="26">
        <f>IFERROR(WEEKDAY(tblDíasfestivos[[#This Row],[DÍA]],IF(InicioDeLaSemana="Lunes",2,1)),0)</f>
        <v>5</v>
      </c>
      <c r="F131" s="26" t="str">
        <f>tblDíasfestivos[[#This Row],[DÍA]]&amp;tblDíasfestivos[[#This Row],[Comunidad]]</f>
        <v>45779Comunidad de Madrid</v>
      </c>
      <c r="I131" s="86"/>
      <c r="J131" s="78"/>
      <c r="K131" s="76"/>
      <c r="L131" s="77"/>
      <c r="N131"/>
    </row>
    <row r="132" spans="2:14" x14ac:dyDescent="0.3">
      <c r="B132" s="34">
        <v>45863</v>
      </c>
      <c r="C132" s="1" t="s">
        <v>40</v>
      </c>
      <c r="D132" s="1" t="s">
        <v>43</v>
      </c>
      <c r="E132" s="26">
        <f>IFERROR(WEEKDAY(tblDíasfestivos[[#This Row],[DÍA]],IF(InicioDeLaSemana="Lunes",2,1)),0)</f>
        <v>5</v>
      </c>
      <c r="F132" s="26" t="str">
        <f>tblDíasfestivos[[#This Row],[DÍA]]&amp;tblDíasfestivos[[#This Row],[Comunidad]]</f>
        <v>45863Comunidad de Madrid</v>
      </c>
      <c r="I132" s="86"/>
      <c r="J132" s="78"/>
      <c r="K132" s="76"/>
      <c r="L132" s="77"/>
      <c r="N132"/>
    </row>
    <row r="133" spans="2:14" x14ac:dyDescent="0.3">
      <c r="B133" s="34">
        <v>45884</v>
      </c>
      <c r="C133" s="1" t="s">
        <v>31</v>
      </c>
      <c r="D133" s="1" t="s">
        <v>43</v>
      </c>
      <c r="E133" s="26">
        <f>IFERROR(WEEKDAY(tblDíasfestivos[[#This Row],[DÍA]],IF(InicioDeLaSemana="Lunes",2,1)),0)</f>
        <v>5</v>
      </c>
      <c r="F133" s="26" t="str">
        <f>tblDíasfestivos[[#This Row],[DÍA]]&amp;tblDíasfestivos[[#This Row],[Comunidad]]</f>
        <v>45884Comunidad de Madrid</v>
      </c>
      <c r="I133" s="86"/>
      <c r="J133" s="78"/>
      <c r="K133" s="76"/>
      <c r="L133" s="77"/>
      <c r="N133"/>
    </row>
    <row r="134" spans="2:14" x14ac:dyDescent="0.3">
      <c r="B134" s="34">
        <v>45962</v>
      </c>
      <c r="C134" s="1" t="s">
        <v>32</v>
      </c>
      <c r="D134" s="1" t="s">
        <v>43</v>
      </c>
      <c r="E134" s="26">
        <f>IFERROR(WEEKDAY(tblDíasfestivos[[#This Row],[DÍA]],IF(InicioDeLaSemana="Lunes",2,1)),0)</f>
        <v>6</v>
      </c>
      <c r="F134" s="26" t="str">
        <f>tblDíasfestivos[[#This Row],[DÍA]]&amp;tblDíasfestivos[[#This Row],[Comunidad]]</f>
        <v>45962Comunidad de Madrid</v>
      </c>
      <c r="I134" s="86"/>
      <c r="J134" s="78"/>
      <c r="K134" s="76"/>
      <c r="L134" s="77"/>
      <c r="N134"/>
    </row>
    <row r="135" spans="2:14" x14ac:dyDescent="0.3">
      <c r="B135" s="34">
        <v>45997</v>
      </c>
      <c r="C135" s="1" t="s">
        <v>33</v>
      </c>
      <c r="D135" s="1" t="s">
        <v>43</v>
      </c>
      <c r="E135" s="26">
        <f>IFERROR(WEEKDAY(tblDíasfestivos[[#This Row],[DÍA]],IF(InicioDeLaSemana="Lunes",2,1)),0)</f>
        <v>6</v>
      </c>
      <c r="F135" s="26" t="str">
        <f>tblDíasfestivos[[#This Row],[DÍA]]&amp;tblDíasfestivos[[#This Row],[Comunidad]]</f>
        <v>45997Comunidad de Madrid</v>
      </c>
      <c r="I135" s="86"/>
      <c r="J135" s="78"/>
      <c r="K135" s="76"/>
      <c r="L135" s="77"/>
      <c r="N135"/>
    </row>
    <row r="136" spans="2:14" x14ac:dyDescent="0.3">
      <c r="B136" s="34">
        <v>45999</v>
      </c>
      <c r="C136" s="1" t="s">
        <v>49</v>
      </c>
      <c r="D136" s="1" t="s">
        <v>43</v>
      </c>
      <c r="E136" s="26">
        <f>IFERROR(WEEKDAY(tblDíasfestivos[[#This Row],[DÍA]],IF(InicioDeLaSemana="Lunes",2,1)),0)</f>
        <v>1</v>
      </c>
      <c r="F136" s="26" t="str">
        <f>tblDíasfestivos[[#This Row],[DÍA]]&amp;tblDíasfestivos[[#This Row],[Comunidad]]</f>
        <v>45999Comunidad de Madrid</v>
      </c>
      <c r="I136" s="86"/>
      <c r="J136" s="78"/>
      <c r="K136" s="76"/>
      <c r="L136" s="77"/>
      <c r="N136"/>
    </row>
    <row r="137" spans="2:14" ht="15.75" thickBot="1" x14ac:dyDescent="0.35">
      <c r="B137" s="34">
        <v>46016</v>
      </c>
      <c r="C137" s="1" t="s">
        <v>5</v>
      </c>
      <c r="D137" s="1" t="s">
        <v>43</v>
      </c>
      <c r="E137" s="26">
        <f>IFERROR(WEEKDAY(tblDíasfestivos[[#This Row],[DÍA]],IF(InicioDeLaSemana="Lunes",2,1)),0)</f>
        <v>4</v>
      </c>
      <c r="F137" s="26" t="str">
        <f>tblDíasfestivos[[#This Row],[DÍA]]&amp;tblDíasfestivos[[#This Row],[Comunidad]]</f>
        <v>46016Comunidad de Madrid</v>
      </c>
      <c r="I137" s="87"/>
      <c r="J137" s="79"/>
      <c r="K137" s="80"/>
      <c r="L137" s="81"/>
      <c r="N137"/>
    </row>
    <row r="138" spans="2:14" x14ac:dyDescent="0.3">
      <c r="B138" s="34">
        <f>DATE(CalYear,1,1)</f>
        <v>45658</v>
      </c>
      <c r="C138" s="1" t="s">
        <v>27</v>
      </c>
      <c r="D138" s="1" t="s">
        <v>45</v>
      </c>
      <c r="E138" s="26">
        <f>IFERROR(WEEKDAY(tblDíasfestivos[[#This Row],[DÍA]],IF(InicioDeLaSemana="Lunes",2,1)),0)</f>
        <v>3</v>
      </c>
      <c r="F138" s="26" t="str">
        <f>tblDíasfestivos[[#This Row],[DÍA]]&amp;tblDíasfestivos[[#This Row],[Comunidad]]</f>
        <v>45658Comunidad foral de Navarra</v>
      </c>
      <c r="I138" s="85" t="s">
        <v>45</v>
      </c>
      <c r="J138" s="82" t="s">
        <v>93</v>
      </c>
      <c r="K138" s="83"/>
      <c r="L138" s="84"/>
      <c r="N138"/>
    </row>
    <row r="139" spans="2:14" x14ac:dyDescent="0.3">
      <c r="B139" s="34">
        <v>45663</v>
      </c>
      <c r="C139" s="1" t="s">
        <v>10</v>
      </c>
      <c r="D139" s="1" t="s">
        <v>45</v>
      </c>
      <c r="E139" s="26">
        <f>IFERROR(WEEKDAY(tblDíasfestivos[[#This Row],[DÍA]],IF(InicioDeLaSemana="Lunes",2,1)),0)</f>
        <v>1</v>
      </c>
      <c r="F139" s="26" t="str">
        <f>tblDíasfestivos[[#This Row],[DÍA]]&amp;tblDíasfestivos[[#This Row],[Comunidad]]</f>
        <v>45663Comunidad foral de Navarra</v>
      </c>
      <c r="I139" s="86"/>
      <c r="J139" s="78"/>
      <c r="K139" s="76"/>
      <c r="L139" s="77"/>
      <c r="N139"/>
    </row>
    <row r="140" spans="2:14" x14ac:dyDescent="0.3">
      <c r="B140" s="34">
        <v>45764</v>
      </c>
      <c r="C140" s="1" t="s">
        <v>28</v>
      </c>
      <c r="D140" s="1" t="s">
        <v>45</v>
      </c>
      <c r="E140" s="26">
        <f>IFERROR(WEEKDAY(tblDíasfestivos[[#This Row],[DÍA]],IF(InicioDeLaSemana="Lunes",2,1)),0)</f>
        <v>4</v>
      </c>
      <c r="F140" s="26" t="str">
        <f>tblDíasfestivos[[#This Row],[DÍA]]&amp;tblDíasfestivos[[#This Row],[Comunidad]]</f>
        <v>45764Comunidad foral de Navarra</v>
      </c>
      <c r="I140" s="86"/>
      <c r="J140" s="78"/>
      <c r="K140" s="76"/>
      <c r="L140" s="77"/>
      <c r="N140"/>
    </row>
    <row r="141" spans="2:14" x14ac:dyDescent="0.3">
      <c r="B141" s="34">
        <v>45765</v>
      </c>
      <c r="C141" s="1" t="s">
        <v>29</v>
      </c>
      <c r="D141" s="1" t="s">
        <v>45</v>
      </c>
      <c r="E141" s="26">
        <f>IFERROR(WEEKDAY(tblDíasfestivos[[#This Row],[DÍA]],IF(InicioDeLaSemana="Lunes",2,1)),0)</f>
        <v>5</v>
      </c>
      <c r="F141" s="26" t="str">
        <f>tblDíasfestivos[[#This Row],[DÍA]]&amp;tblDíasfestivos[[#This Row],[Comunidad]]</f>
        <v>45765Comunidad foral de Navarra</v>
      </c>
      <c r="I141" s="86"/>
      <c r="J141" s="78"/>
      <c r="K141" s="76"/>
      <c r="L141" s="77"/>
      <c r="N141"/>
    </row>
    <row r="142" spans="2:14" x14ac:dyDescent="0.3">
      <c r="B142" s="34">
        <v>45768</v>
      </c>
      <c r="C142" s="1" t="s">
        <v>59</v>
      </c>
      <c r="D142" s="1" t="s">
        <v>45</v>
      </c>
      <c r="E142" s="26">
        <f>IFERROR(WEEKDAY(tblDíasfestivos[[#This Row],[DÍA]],IF(InicioDeLaSemana="Lunes",2,1)),0)</f>
        <v>1</v>
      </c>
      <c r="F142" s="26" t="str">
        <f>tblDíasfestivos[[#This Row],[DÍA]]&amp;tblDíasfestivos[[#This Row],[Comunidad]]</f>
        <v>45768Comunidad foral de Navarra</v>
      </c>
      <c r="I142" s="86"/>
      <c r="J142" s="78"/>
      <c r="K142" s="76"/>
      <c r="L142" s="77"/>
      <c r="N142"/>
    </row>
    <row r="143" spans="2:14" x14ac:dyDescent="0.3">
      <c r="B143" s="34">
        <v>45778</v>
      </c>
      <c r="C143" s="1" t="s">
        <v>30</v>
      </c>
      <c r="D143" s="1" t="s">
        <v>45</v>
      </c>
      <c r="E143" s="26">
        <f>IFERROR(WEEKDAY(tblDíasfestivos[[#This Row],[DÍA]],IF(InicioDeLaSemana="Lunes",2,1)),0)</f>
        <v>4</v>
      </c>
      <c r="F143" s="26" t="str">
        <f>tblDíasfestivos[[#This Row],[DÍA]]&amp;tblDíasfestivos[[#This Row],[Comunidad]]</f>
        <v>45778Comunidad foral de Navarra</v>
      </c>
      <c r="I143" s="86"/>
      <c r="J143" s="78"/>
      <c r="K143" s="76"/>
      <c r="L143" s="77"/>
      <c r="N143"/>
    </row>
    <row r="144" spans="2:14" x14ac:dyDescent="0.3">
      <c r="B144" s="34">
        <v>45863</v>
      </c>
      <c r="C144" s="1" t="s">
        <v>40</v>
      </c>
      <c r="D144" s="1" t="s">
        <v>45</v>
      </c>
      <c r="E144" s="26">
        <f>IFERROR(WEEKDAY(tblDíasfestivos[[#This Row],[DÍA]],IF(InicioDeLaSemana="Lunes",2,1)),0)</f>
        <v>5</v>
      </c>
      <c r="F144" s="26" t="str">
        <f>tblDíasfestivos[[#This Row],[DÍA]]&amp;tblDíasfestivos[[#This Row],[Comunidad]]</f>
        <v>45863Comunidad foral de Navarra</v>
      </c>
      <c r="I144" s="86"/>
      <c r="J144" s="78"/>
      <c r="K144" s="76"/>
      <c r="L144" s="77"/>
      <c r="N144"/>
    </row>
    <row r="145" spans="2:14" x14ac:dyDescent="0.3">
      <c r="B145" s="34">
        <v>45884</v>
      </c>
      <c r="C145" s="1" t="s">
        <v>31</v>
      </c>
      <c r="D145" s="1" t="s">
        <v>45</v>
      </c>
      <c r="E145" s="26">
        <f>IFERROR(WEEKDAY(tblDíasfestivos[[#This Row],[DÍA]],IF(InicioDeLaSemana="Lunes",2,1)),0)</f>
        <v>5</v>
      </c>
      <c r="F145" s="26" t="str">
        <f>tblDíasfestivos[[#This Row],[DÍA]]&amp;tblDíasfestivos[[#This Row],[Comunidad]]</f>
        <v>45884Comunidad foral de Navarra</v>
      </c>
      <c r="I145" s="86"/>
      <c r="J145" s="78"/>
      <c r="K145" s="76"/>
      <c r="L145" s="77"/>
      <c r="N145"/>
    </row>
    <row r="146" spans="2:14" x14ac:dyDescent="0.3">
      <c r="B146" s="34">
        <v>45962</v>
      </c>
      <c r="C146" s="1" t="s">
        <v>32</v>
      </c>
      <c r="D146" s="1" t="s">
        <v>45</v>
      </c>
      <c r="E146" s="26">
        <f>IFERROR(WEEKDAY(tblDíasfestivos[[#This Row],[DÍA]],IF(InicioDeLaSemana="Lunes",2,1)),0)</f>
        <v>6</v>
      </c>
      <c r="F146" s="26" t="str">
        <f>tblDíasfestivos[[#This Row],[DÍA]]&amp;tblDíasfestivos[[#This Row],[Comunidad]]</f>
        <v>45962Comunidad foral de Navarra</v>
      </c>
      <c r="I146" s="86"/>
      <c r="J146" s="78"/>
      <c r="K146" s="76"/>
      <c r="L146" s="77"/>
      <c r="N146"/>
    </row>
    <row r="147" spans="2:14" x14ac:dyDescent="0.3">
      <c r="B147" s="34">
        <v>45994</v>
      </c>
      <c r="C147" s="1" t="s">
        <v>92</v>
      </c>
      <c r="D147" s="1" t="s">
        <v>45</v>
      </c>
      <c r="E147" s="26">
        <f>IFERROR(WEEKDAY(tblDíasfestivos[[#This Row],[DÍA]],IF(InicioDeLaSemana="Lunes",2,1)),0)</f>
        <v>3</v>
      </c>
      <c r="F147" s="26" t="str">
        <f>tblDíasfestivos[[#This Row],[DÍA]]&amp;tblDíasfestivos[[#This Row],[Comunidad]]</f>
        <v>45994Comunidad foral de Navarra</v>
      </c>
      <c r="I147" s="86"/>
      <c r="J147" s="78"/>
      <c r="K147" s="76"/>
      <c r="L147" s="77"/>
      <c r="N147"/>
    </row>
    <row r="148" spans="2:14" x14ac:dyDescent="0.3">
      <c r="B148" s="34">
        <v>45997</v>
      </c>
      <c r="C148" s="1" t="s">
        <v>33</v>
      </c>
      <c r="D148" s="1" t="s">
        <v>45</v>
      </c>
      <c r="E148" s="26">
        <f>IFERROR(WEEKDAY(tblDíasfestivos[[#This Row],[DÍA]],IF(InicioDeLaSemana="Lunes",2,1)),0)</f>
        <v>6</v>
      </c>
      <c r="F148" s="26" t="str">
        <f>tblDíasfestivos[[#This Row],[DÍA]]&amp;tblDíasfestivos[[#This Row],[Comunidad]]</f>
        <v>45997Comunidad foral de Navarra</v>
      </c>
      <c r="I148" s="86"/>
      <c r="J148" s="78"/>
      <c r="K148" s="76"/>
      <c r="L148" s="77"/>
      <c r="N148"/>
    </row>
    <row r="149" spans="2:14" ht="15.75" thickBot="1" x14ac:dyDescent="0.35">
      <c r="B149" s="34">
        <v>45999</v>
      </c>
      <c r="C149" s="1" t="s">
        <v>49</v>
      </c>
      <c r="D149" s="1" t="s">
        <v>45</v>
      </c>
      <c r="E149" s="26">
        <f>IFERROR(WEEKDAY(tblDíasfestivos[[#This Row],[DÍA]],IF(InicioDeLaSemana="Lunes",2,1)),0)</f>
        <v>1</v>
      </c>
      <c r="F149" s="26" t="str">
        <f>tblDíasfestivos[[#This Row],[DÍA]]&amp;tblDíasfestivos[[#This Row],[Comunidad]]</f>
        <v>45999Comunidad foral de Navarra</v>
      </c>
      <c r="I149" s="87"/>
      <c r="J149" s="78"/>
      <c r="K149" s="76"/>
      <c r="L149" s="77"/>
      <c r="N149"/>
    </row>
    <row r="150" spans="2:14" x14ac:dyDescent="0.3">
      <c r="B150" s="34">
        <v>46016</v>
      </c>
      <c r="C150" s="1" t="s">
        <v>5</v>
      </c>
      <c r="D150" s="1" t="s">
        <v>45</v>
      </c>
      <c r="E150" s="26">
        <f>IFERROR(WEEKDAY(tblDíasfestivos[[#This Row],[DÍA]],IF(InicioDeLaSemana="Lunes",2,1)),0)</f>
        <v>4</v>
      </c>
      <c r="F150" s="26" t="str">
        <f>tblDíasfestivos[[#This Row],[DÍA]]&amp;tblDíasfestivos[[#This Row],[Comunidad]]</f>
        <v>46016Comunidad foral de Navarra</v>
      </c>
      <c r="I150" s="85" t="s">
        <v>38</v>
      </c>
      <c r="J150" s="82" t="s">
        <v>79</v>
      </c>
      <c r="K150" s="83"/>
      <c r="L150" s="84"/>
      <c r="N150"/>
    </row>
    <row r="151" spans="2:14" x14ac:dyDescent="0.3">
      <c r="B151" s="34">
        <f>DATE(CalYear,1,1)</f>
        <v>45658</v>
      </c>
      <c r="C151" s="1" t="s">
        <v>27</v>
      </c>
      <c r="D151" s="1" t="s">
        <v>38</v>
      </c>
      <c r="E151" s="26">
        <f>IFERROR(WEEKDAY(tblDíasfestivos[[#This Row],[DÍA]],IF(InicioDeLaSemana="Lunes",2,1)),0)</f>
        <v>3</v>
      </c>
      <c r="F151" s="26" t="str">
        <f>tblDíasfestivos[[#This Row],[DÍA]]&amp;tblDíasfestivos[[#This Row],[Comunidad]]</f>
        <v>45658Comunidad Valenciana</v>
      </c>
      <c r="I151" s="86"/>
      <c r="J151" s="78"/>
      <c r="K151" s="76"/>
      <c r="L151" s="77"/>
      <c r="N151"/>
    </row>
    <row r="152" spans="2:14" x14ac:dyDescent="0.3">
      <c r="B152" s="34">
        <v>45663</v>
      </c>
      <c r="C152" s="1" t="s">
        <v>10</v>
      </c>
      <c r="D152" s="1" t="s">
        <v>38</v>
      </c>
      <c r="E152" s="26">
        <f>IFERROR(WEEKDAY(tblDíasfestivos[[#This Row],[DÍA]],IF(InicioDeLaSemana="Lunes",2,1)),0)</f>
        <v>1</v>
      </c>
      <c r="F152" s="26" t="str">
        <f>tblDíasfestivos[[#This Row],[DÍA]]&amp;tblDíasfestivos[[#This Row],[Comunidad]]</f>
        <v>45663Comunidad Valenciana</v>
      </c>
      <c r="I152" s="86"/>
      <c r="J152" s="78"/>
      <c r="K152" s="76"/>
      <c r="L152" s="77"/>
      <c r="N152"/>
    </row>
    <row r="153" spans="2:14" x14ac:dyDescent="0.3">
      <c r="B153" s="34">
        <v>45735</v>
      </c>
      <c r="C153" s="1" t="s">
        <v>39</v>
      </c>
      <c r="D153" s="1" t="s">
        <v>38</v>
      </c>
      <c r="E153" s="26">
        <f>IFERROR(WEEKDAY(tblDíasfestivos[[#This Row],[DÍA]],IF(InicioDeLaSemana="Lunes",2,1)),0)</f>
        <v>3</v>
      </c>
      <c r="F153" s="26" t="str">
        <f>tblDíasfestivos[[#This Row],[DÍA]]&amp;tblDíasfestivos[[#This Row],[Comunidad]]</f>
        <v>45735Comunidad Valenciana</v>
      </c>
      <c r="I153" s="86"/>
      <c r="J153" s="78"/>
      <c r="K153" s="76"/>
      <c r="L153" s="77"/>
      <c r="N153"/>
    </row>
    <row r="154" spans="2:14" x14ac:dyDescent="0.3">
      <c r="B154" s="34">
        <v>45765</v>
      </c>
      <c r="C154" s="1" t="s">
        <v>29</v>
      </c>
      <c r="D154" s="1" t="s">
        <v>38</v>
      </c>
      <c r="E154" s="26">
        <f>IFERROR(WEEKDAY(tblDíasfestivos[[#This Row],[DÍA]],IF(InicioDeLaSemana="Lunes",2,1)),0)</f>
        <v>5</v>
      </c>
      <c r="F154" s="26" t="str">
        <f>tblDíasfestivos[[#This Row],[DÍA]]&amp;tblDíasfestivos[[#This Row],[Comunidad]]</f>
        <v>45765Comunidad Valenciana</v>
      </c>
      <c r="I154" s="86"/>
      <c r="J154" s="78"/>
      <c r="K154" s="76"/>
      <c r="L154" s="77"/>
      <c r="N154"/>
    </row>
    <row r="155" spans="2:14" x14ac:dyDescent="0.3">
      <c r="B155" s="34">
        <v>45768</v>
      </c>
      <c r="C155" s="1" t="s">
        <v>59</v>
      </c>
      <c r="D155" s="1" t="s">
        <v>38</v>
      </c>
      <c r="E155" s="26">
        <f>IFERROR(WEEKDAY(tblDíasfestivos[[#This Row],[DÍA]],IF(InicioDeLaSemana="Lunes",2,1)),0)</f>
        <v>1</v>
      </c>
      <c r="F155" s="26" t="str">
        <f>tblDíasfestivos[[#This Row],[DÍA]]&amp;tblDíasfestivos[[#This Row],[Comunidad]]</f>
        <v>45768Comunidad Valenciana</v>
      </c>
      <c r="I155" s="86"/>
      <c r="J155" s="78"/>
      <c r="K155" s="76"/>
      <c r="L155" s="77"/>
      <c r="N155"/>
    </row>
    <row r="156" spans="2:14" x14ac:dyDescent="0.3">
      <c r="B156" s="34">
        <v>45778</v>
      </c>
      <c r="C156" s="1" t="s">
        <v>30</v>
      </c>
      <c r="D156" s="1" t="s">
        <v>38</v>
      </c>
      <c r="E156" s="26">
        <f>IFERROR(WEEKDAY(tblDíasfestivos[[#This Row],[DÍA]],IF(InicioDeLaSemana="Lunes",2,1)),0)</f>
        <v>4</v>
      </c>
      <c r="F156" s="26" t="str">
        <f>tblDíasfestivos[[#This Row],[DÍA]]&amp;tblDíasfestivos[[#This Row],[Comunidad]]</f>
        <v>45778Comunidad Valenciana</v>
      </c>
      <c r="I156" s="86"/>
      <c r="J156" s="78"/>
      <c r="K156" s="76"/>
      <c r="L156" s="77"/>
      <c r="N156"/>
    </row>
    <row r="157" spans="2:14" x14ac:dyDescent="0.3">
      <c r="B157" s="34">
        <v>45832</v>
      </c>
      <c r="C157" s="1" t="s">
        <v>60</v>
      </c>
      <c r="D157" s="1" t="s">
        <v>38</v>
      </c>
      <c r="E157" s="26">
        <f>IFERROR(WEEKDAY(tblDíasfestivos[[#This Row],[DÍA]],IF(InicioDeLaSemana="Lunes",2,1)),0)</f>
        <v>2</v>
      </c>
      <c r="F157" s="26" t="str">
        <f>tblDíasfestivos[[#This Row],[DÍA]]&amp;tblDíasfestivos[[#This Row],[Comunidad]]</f>
        <v>45832Comunidad Valenciana</v>
      </c>
      <c r="I157" s="86"/>
      <c r="J157" s="78"/>
      <c r="K157" s="76"/>
      <c r="L157" s="77"/>
      <c r="N157"/>
    </row>
    <row r="158" spans="2:14" x14ac:dyDescent="0.3">
      <c r="B158" s="34">
        <v>45884</v>
      </c>
      <c r="C158" s="1" t="s">
        <v>31</v>
      </c>
      <c r="D158" s="1" t="s">
        <v>38</v>
      </c>
      <c r="E158" s="26">
        <f>IFERROR(WEEKDAY(tblDíasfestivos[[#This Row],[DÍA]],IF(InicioDeLaSemana="Lunes",2,1)),0)</f>
        <v>5</v>
      </c>
      <c r="F158" s="26" t="str">
        <f>tblDíasfestivos[[#This Row],[DÍA]]&amp;tblDíasfestivos[[#This Row],[Comunidad]]</f>
        <v>45884Comunidad Valenciana</v>
      </c>
      <c r="I158" s="86"/>
      <c r="J158" s="78"/>
      <c r="K158" s="76"/>
      <c r="L158" s="77"/>
      <c r="N158"/>
    </row>
    <row r="159" spans="2:14" x14ac:dyDescent="0.3">
      <c r="B159" s="34">
        <v>45939</v>
      </c>
      <c r="C159" s="1" t="s">
        <v>37</v>
      </c>
      <c r="D159" s="1" t="s">
        <v>38</v>
      </c>
      <c r="E159" s="26">
        <f>IFERROR(WEEKDAY(tblDíasfestivos[[#This Row],[DÍA]],IF(InicioDeLaSemana="Lunes",2,1)),0)</f>
        <v>4</v>
      </c>
      <c r="F159" s="26" t="str">
        <f>tblDíasfestivos[[#This Row],[DÍA]]&amp;tblDíasfestivos[[#This Row],[Comunidad]]</f>
        <v>45939Comunidad Valenciana</v>
      </c>
      <c r="I159" s="86"/>
      <c r="J159" s="78"/>
      <c r="K159" s="76"/>
      <c r="L159" s="77"/>
      <c r="N159"/>
    </row>
    <row r="160" spans="2:14" x14ac:dyDescent="0.3">
      <c r="B160" s="34">
        <v>45962</v>
      </c>
      <c r="C160" s="1" t="s">
        <v>32</v>
      </c>
      <c r="D160" s="1" t="s">
        <v>38</v>
      </c>
      <c r="E160" s="26">
        <f>IFERROR(WEEKDAY(tblDíasfestivos[[#This Row],[DÍA]],IF(InicioDeLaSemana="Lunes",2,1)),0)</f>
        <v>6</v>
      </c>
      <c r="F160" s="26" t="str">
        <f>tblDíasfestivos[[#This Row],[DÍA]]&amp;tblDíasfestivos[[#This Row],[Comunidad]]</f>
        <v>45962Comunidad Valenciana</v>
      </c>
      <c r="I160" s="86"/>
      <c r="J160" s="78"/>
      <c r="K160" s="76"/>
      <c r="L160" s="77"/>
      <c r="N160"/>
    </row>
    <row r="161" spans="2:14" x14ac:dyDescent="0.3">
      <c r="B161" s="34">
        <v>45997</v>
      </c>
      <c r="C161" s="1" t="s">
        <v>33</v>
      </c>
      <c r="D161" s="1" t="s">
        <v>38</v>
      </c>
      <c r="E161" s="26">
        <f>IFERROR(WEEKDAY(tblDíasfestivos[[#This Row],[DÍA]],IF(InicioDeLaSemana="Lunes",2,1)),0)</f>
        <v>6</v>
      </c>
      <c r="F161" s="26" t="str">
        <f>tblDíasfestivos[[#This Row],[DÍA]]&amp;tblDíasfestivos[[#This Row],[Comunidad]]</f>
        <v>45997Comunidad Valenciana</v>
      </c>
      <c r="I161" s="86"/>
      <c r="J161" s="78"/>
      <c r="K161" s="76"/>
      <c r="L161" s="77"/>
      <c r="N161"/>
    </row>
    <row r="162" spans="2:14" ht="15.75" thickBot="1" x14ac:dyDescent="0.35">
      <c r="B162" s="34">
        <v>45999</v>
      </c>
      <c r="C162" s="1" t="s">
        <v>49</v>
      </c>
      <c r="D162" s="1" t="s">
        <v>38</v>
      </c>
      <c r="E162" s="26">
        <f>IFERROR(WEEKDAY(tblDíasfestivos[[#This Row],[DÍA]],IF(InicioDeLaSemana="Lunes",2,1)),0)</f>
        <v>1</v>
      </c>
      <c r="F162" s="26" t="str">
        <f>tblDíasfestivos[[#This Row],[DÍA]]&amp;tblDíasfestivos[[#This Row],[Comunidad]]</f>
        <v>45999Comunidad Valenciana</v>
      </c>
      <c r="I162" s="87"/>
      <c r="J162" s="79"/>
      <c r="K162" s="80"/>
      <c r="L162" s="81"/>
      <c r="N162"/>
    </row>
    <row r="163" spans="2:14" x14ac:dyDescent="0.3">
      <c r="B163" s="34">
        <v>46016</v>
      </c>
      <c r="C163" s="1" t="s">
        <v>5</v>
      </c>
      <c r="D163" s="1" t="s">
        <v>38</v>
      </c>
      <c r="E163" s="26">
        <f>IFERROR(WEEKDAY(tblDíasfestivos[[#This Row],[DÍA]],IF(InicioDeLaSemana="Lunes",2,1)),0)</f>
        <v>4</v>
      </c>
      <c r="F163" s="26" t="str">
        <f>tblDíasfestivos[[#This Row],[DÍA]]&amp;tblDíasfestivos[[#This Row],[Comunidad]]</f>
        <v>46016Comunidad Valenciana</v>
      </c>
      <c r="I163" s="85" t="s">
        <v>18</v>
      </c>
      <c r="J163" s="82" t="s">
        <v>80</v>
      </c>
      <c r="K163" s="83"/>
      <c r="L163" s="84"/>
      <c r="N163"/>
    </row>
    <row r="164" spans="2:14" x14ac:dyDescent="0.3">
      <c r="B164" s="34">
        <f>DATE(CalYear,1,1)</f>
        <v>45658</v>
      </c>
      <c r="C164" s="1" t="s">
        <v>27</v>
      </c>
      <c r="D164" s="1" t="s">
        <v>18</v>
      </c>
      <c r="E164" s="26">
        <f>IFERROR(WEEKDAY(tblDíasfestivos[[#This Row],[DÍA]],IF(InicioDeLaSemana="Lunes",2,1)),0)</f>
        <v>3</v>
      </c>
      <c r="F164" s="26" t="str">
        <f>tblDíasfestivos[[#This Row],[DÍA]]&amp;tblDíasfestivos[[#This Row],[Comunidad]]</f>
        <v>45658Extremadura</v>
      </c>
      <c r="I164" s="86"/>
      <c r="J164" s="78"/>
      <c r="K164" s="76"/>
      <c r="L164" s="77"/>
      <c r="N164"/>
    </row>
    <row r="165" spans="2:14" x14ac:dyDescent="0.3">
      <c r="B165" s="34">
        <v>45663</v>
      </c>
      <c r="C165" s="1" t="s">
        <v>10</v>
      </c>
      <c r="D165" s="1" t="s">
        <v>18</v>
      </c>
      <c r="E165" s="26">
        <f>IFERROR(WEEKDAY(tblDíasfestivos[[#This Row],[DÍA]],IF(InicioDeLaSemana="Lunes",2,1)),0)</f>
        <v>1</v>
      </c>
      <c r="F165" s="26" t="str">
        <f>tblDíasfestivos[[#This Row],[DÍA]]&amp;tblDíasfestivos[[#This Row],[Comunidad]]</f>
        <v>45663Extremadura</v>
      </c>
      <c r="I165" s="86"/>
      <c r="J165" s="78"/>
      <c r="K165" s="76"/>
      <c r="L165" s="77"/>
      <c r="N165"/>
    </row>
    <row r="166" spans="2:14" x14ac:dyDescent="0.3">
      <c r="B166" s="34">
        <v>45764</v>
      </c>
      <c r="C166" s="1" t="s">
        <v>28</v>
      </c>
      <c r="D166" s="1" t="s">
        <v>18</v>
      </c>
      <c r="E166" s="26">
        <f>IFERROR(WEEKDAY(tblDíasfestivos[[#This Row],[DÍA]],IF(InicioDeLaSemana="Lunes",2,1)),0)</f>
        <v>4</v>
      </c>
      <c r="F166" s="26" t="str">
        <f>tblDíasfestivos[[#This Row],[DÍA]]&amp;tblDíasfestivos[[#This Row],[Comunidad]]</f>
        <v>45764Extremadura</v>
      </c>
      <c r="I166" s="86"/>
      <c r="J166" s="78"/>
      <c r="K166" s="76"/>
      <c r="L166" s="77"/>
      <c r="N166"/>
    </row>
    <row r="167" spans="2:14" x14ac:dyDescent="0.3">
      <c r="B167" s="34">
        <v>45765</v>
      </c>
      <c r="C167" s="1" t="s">
        <v>29</v>
      </c>
      <c r="D167" s="1" t="s">
        <v>18</v>
      </c>
      <c r="E167" s="26">
        <f>IFERROR(WEEKDAY(tblDíasfestivos[[#This Row],[DÍA]],IF(InicioDeLaSemana="Lunes",2,1)),0)</f>
        <v>5</v>
      </c>
      <c r="F167" s="26" t="str">
        <f>tblDíasfestivos[[#This Row],[DÍA]]&amp;tblDíasfestivos[[#This Row],[Comunidad]]</f>
        <v>45765Extremadura</v>
      </c>
      <c r="I167" s="86"/>
      <c r="J167" s="78"/>
      <c r="K167" s="76"/>
      <c r="L167" s="77"/>
      <c r="N167"/>
    </row>
    <row r="168" spans="2:14" x14ac:dyDescent="0.3">
      <c r="B168" s="34">
        <v>45778</v>
      </c>
      <c r="C168" s="1" t="s">
        <v>30</v>
      </c>
      <c r="D168" s="1" t="s">
        <v>18</v>
      </c>
      <c r="E168" s="26">
        <f>IFERROR(WEEKDAY(tblDíasfestivos[[#This Row],[DÍA]],IF(InicioDeLaSemana="Lunes",2,1)),0)</f>
        <v>4</v>
      </c>
      <c r="F168" s="26" t="str">
        <f>tblDíasfestivos[[#This Row],[DÍA]]&amp;tblDíasfestivos[[#This Row],[Comunidad]]</f>
        <v>45778Extremadura</v>
      </c>
      <c r="I168" s="86"/>
      <c r="J168" s="78"/>
      <c r="K168" s="76"/>
      <c r="L168" s="77"/>
      <c r="N168"/>
    </row>
    <row r="169" spans="2:14" x14ac:dyDescent="0.3">
      <c r="B169" s="34">
        <v>45884</v>
      </c>
      <c r="C169" s="1" t="s">
        <v>31</v>
      </c>
      <c r="D169" s="1" t="s">
        <v>18</v>
      </c>
      <c r="E169" s="26">
        <f>IFERROR(WEEKDAY(tblDíasfestivos[[#This Row],[DÍA]],IF(InicioDeLaSemana="Lunes",2,1)),0)</f>
        <v>5</v>
      </c>
      <c r="F169" s="26" t="str">
        <f>tblDíasfestivos[[#This Row],[DÍA]]&amp;tblDíasfestivos[[#This Row],[Comunidad]]</f>
        <v>45884Extremadura</v>
      </c>
      <c r="I169" s="86"/>
      <c r="J169" s="78"/>
      <c r="K169" s="76"/>
      <c r="L169" s="77"/>
      <c r="N169"/>
    </row>
    <row r="170" spans="2:14" x14ac:dyDescent="0.3">
      <c r="B170" s="34">
        <v>45908</v>
      </c>
      <c r="C170" s="1" t="s">
        <v>48</v>
      </c>
      <c r="D170" s="1" t="s">
        <v>18</v>
      </c>
      <c r="E170" s="26">
        <f>IFERROR(WEEKDAY(tblDíasfestivos[[#This Row],[DÍA]],IF(InicioDeLaSemana="Lunes",2,1)),0)</f>
        <v>1</v>
      </c>
      <c r="F170" s="26" t="str">
        <f>tblDíasfestivos[[#This Row],[DÍA]]&amp;tblDíasfestivos[[#This Row],[Comunidad]]</f>
        <v>45908Extremadura</v>
      </c>
      <c r="I170" s="86"/>
      <c r="J170" s="78"/>
      <c r="K170" s="76"/>
      <c r="L170" s="77"/>
      <c r="N170"/>
    </row>
    <row r="171" spans="2:14" x14ac:dyDescent="0.3">
      <c r="B171" s="34">
        <v>45943</v>
      </c>
      <c r="C171" s="1" t="s">
        <v>53</v>
      </c>
      <c r="D171" s="1" t="s">
        <v>18</v>
      </c>
      <c r="E171" s="26">
        <f>IFERROR(WEEKDAY(tblDíasfestivos[[#This Row],[DÍA]],IF(InicioDeLaSemana="Lunes",2,1)),0)</f>
        <v>1</v>
      </c>
      <c r="F171" s="26" t="str">
        <f>tblDíasfestivos[[#This Row],[DÍA]]&amp;tblDíasfestivos[[#This Row],[Comunidad]]</f>
        <v>45943Extremadura</v>
      </c>
      <c r="I171" s="86"/>
      <c r="J171" s="78"/>
      <c r="K171" s="76"/>
      <c r="L171" s="77"/>
      <c r="N171"/>
    </row>
    <row r="172" spans="2:14" x14ac:dyDescent="0.3">
      <c r="B172" s="34">
        <v>45962</v>
      </c>
      <c r="C172" s="1" t="s">
        <v>32</v>
      </c>
      <c r="D172" s="1" t="s">
        <v>18</v>
      </c>
      <c r="E172" s="26">
        <f>IFERROR(WEEKDAY(tblDíasfestivos[[#This Row],[DÍA]],IF(InicioDeLaSemana="Lunes",2,1)),0)</f>
        <v>6</v>
      </c>
      <c r="F172" s="26" t="str">
        <f>tblDíasfestivos[[#This Row],[DÍA]]&amp;tblDíasfestivos[[#This Row],[Comunidad]]</f>
        <v>45962Extremadura</v>
      </c>
      <c r="I172" s="86"/>
      <c r="J172" s="78"/>
      <c r="K172" s="76"/>
      <c r="L172" s="77"/>
      <c r="N172"/>
    </row>
    <row r="173" spans="2:14" x14ac:dyDescent="0.3">
      <c r="B173" s="34">
        <v>45997</v>
      </c>
      <c r="C173" s="1" t="s">
        <v>33</v>
      </c>
      <c r="D173" s="1" t="s">
        <v>18</v>
      </c>
      <c r="E173" s="26">
        <f>IFERROR(WEEKDAY(tblDíasfestivos[[#This Row],[DÍA]],IF(InicioDeLaSemana="Lunes",2,1)),0)</f>
        <v>6</v>
      </c>
      <c r="F173" s="26" t="str">
        <f>tblDíasfestivos[[#This Row],[DÍA]]&amp;tblDíasfestivos[[#This Row],[Comunidad]]</f>
        <v>45997Extremadura</v>
      </c>
      <c r="I173" s="86"/>
      <c r="J173" s="78"/>
      <c r="K173" s="76"/>
      <c r="L173" s="77"/>
      <c r="N173"/>
    </row>
    <row r="174" spans="2:14" ht="15.75" thickBot="1" x14ac:dyDescent="0.35">
      <c r="B174" s="34">
        <v>45999</v>
      </c>
      <c r="C174" s="1" t="s">
        <v>49</v>
      </c>
      <c r="D174" s="1" t="s">
        <v>18</v>
      </c>
      <c r="E174" s="26">
        <f>IFERROR(WEEKDAY(tblDíasfestivos[[#This Row],[DÍA]],IF(InicioDeLaSemana="Lunes",2,1)),0)</f>
        <v>1</v>
      </c>
      <c r="F174" s="26" t="str">
        <f>tblDíasfestivos[[#This Row],[DÍA]]&amp;tblDíasfestivos[[#This Row],[Comunidad]]</f>
        <v>45999Extremadura</v>
      </c>
      <c r="I174" s="87"/>
      <c r="J174" s="79"/>
      <c r="K174" s="80"/>
      <c r="L174" s="81"/>
      <c r="N174"/>
    </row>
    <row r="175" spans="2:14" x14ac:dyDescent="0.3">
      <c r="B175" s="34">
        <v>46016</v>
      </c>
      <c r="C175" s="1" t="s">
        <v>5</v>
      </c>
      <c r="D175" s="1" t="s">
        <v>18</v>
      </c>
      <c r="E175" s="26">
        <f>IFERROR(WEEKDAY(tblDíasfestivos[[#This Row],[DÍA]],IF(InicioDeLaSemana="Lunes",2,1)),0)</f>
        <v>4</v>
      </c>
      <c r="F175" s="26" t="str">
        <f>tblDíasfestivos[[#This Row],[DÍA]]&amp;tblDíasfestivos[[#This Row],[Comunidad]]</f>
        <v>46016Extremadura</v>
      </c>
      <c r="I175" s="85" t="s">
        <v>19</v>
      </c>
      <c r="J175" s="82" t="s">
        <v>91</v>
      </c>
      <c r="K175" s="83"/>
      <c r="L175" s="84"/>
      <c r="N175"/>
    </row>
    <row r="176" spans="2:14" x14ac:dyDescent="0.3">
      <c r="B176" s="34">
        <f>DATE(CalYear,1,1)</f>
        <v>45658</v>
      </c>
      <c r="C176" s="1" t="s">
        <v>27</v>
      </c>
      <c r="D176" s="1" t="s">
        <v>19</v>
      </c>
      <c r="E176" s="26">
        <f>IFERROR(WEEKDAY(tblDíasfestivos[[#This Row],[DÍA]],IF(InicioDeLaSemana="Lunes",2,1)),0)</f>
        <v>3</v>
      </c>
      <c r="F176" s="26" t="str">
        <f>tblDíasfestivos[[#This Row],[DÍA]]&amp;tblDíasfestivos[[#This Row],[Comunidad]]</f>
        <v>45658Galicia</v>
      </c>
      <c r="I176" s="86"/>
      <c r="J176" s="78"/>
      <c r="K176" s="76"/>
      <c r="L176" s="77"/>
      <c r="N176"/>
    </row>
    <row r="177" spans="2:14" x14ac:dyDescent="0.3">
      <c r="B177" s="34">
        <v>45663</v>
      </c>
      <c r="C177" s="1" t="s">
        <v>10</v>
      </c>
      <c r="D177" s="1" t="s">
        <v>19</v>
      </c>
      <c r="E177" s="26">
        <f>IFERROR(WEEKDAY(tblDíasfestivos[[#This Row],[DÍA]],IF(InicioDeLaSemana="Lunes",2,1)),0)</f>
        <v>1</v>
      </c>
      <c r="F177" s="26" t="str">
        <f>tblDíasfestivos[[#This Row],[DÍA]]&amp;tblDíasfestivos[[#This Row],[Comunidad]]</f>
        <v>45663Galicia</v>
      </c>
      <c r="I177" s="86"/>
      <c r="J177" s="78"/>
      <c r="K177" s="76"/>
      <c r="L177" s="77"/>
      <c r="N177"/>
    </row>
    <row r="178" spans="2:14" x14ac:dyDescent="0.3">
      <c r="B178" s="34">
        <v>45764</v>
      </c>
      <c r="C178" s="1" t="s">
        <v>28</v>
      </c>
      <c r="D178" s="1" t="s">
        <v>19</v>
      </c>
      <c r="E178" s="26">
        <f>IFERROR(WEEKDAY(tblDíasfestivos[[#This Row],[DÍA]],IF(InicioDeLaSemana="Lunes",2,1)),0)</f>
        <v>4</v>
      </c>
      <c r="F178" s="26" t="str">
        <f>tblDíasfestivos[[#This Row],[DÍA]]&amp;tblDíasfestivos[[#This Row],[Comunidad]]</f>
        <v>45764Galicia</v>
      </c>
      <c r="I178" s="86"/>
      <c r="J178" s="78"/>
      <c r="K178" s="76"/>
      <c r="L178" s="77"/>
      <c r="N178"/>
    </row>
    <row r="179" spans="2:14" x14ac:dyDescent="0.3">
      <c r="B179" s="34">
        <v>45765</v>
      </c>
      <c r="C179" s="1" t="s">
        <v>29</v>
      </c>
      <c r="D179" s="1" t="s">
        <v>19</v>
      </c>
      <c r="E179" s="26">
        <f>IFERROR(WEEKDAY(tblDíasfestivos[[#This Row],[DÍA]],IF(InicioDeLaSemana="Lunes",2,1)),0)</f>
        <v>5</v>
      </c>
      <c r="F179" s="26" t="str">
        <f>tblDíasfestivos[[#This Row],[DÍA]]&amp;tblDíasfestivos[[#This Row],[Comunidad]]</f>
        <v>45765Galicia</v>
      </c>
      <c r="I179" s="86"/>
      <c r="J179" s="78"/>
      <c r="K179" s="76"/>
      <c r="L179" s="77"/>
      <c r="N179"/>
    </row>
    <row r="180" spans="2:14" x14ac:dyDescent="0.3">
      <c r="B180" s="34">
        <v>45778</v>
      </c>
      <c r="C180" s="1" t="s">
        <v>30</v>
      </c>
      <c r="D180" s="1" t="s">
        <v>19</v>
      </c>
      <c r="E180" s="26">
        <f>IFERROR(WEEKDAY(tblDíasfestivos[[#This Row],[DÍA]],IF(InicioDeLaSemana="Lunes",2,1)),0)</f>
        <v>4</v>
      </c>
      <c r="F180" s="26" t="str">
        <f>tblDíasfestivos[[#This Row],[DÍA]]&amp;tblDíasfestivos[[#This Row],[Comunidad]]</f>
        <v>45778Galicia</v>
      </c>
      <c r="I180" s="86"/>
      <c r="J180" s="78"/>
      <c r="K180" s="76"/>
      <c r="L180" s="77"/>
      <c r="N180"/>
    </row>
    <row r="181" spans="2:14" x14ac:dyDescent="0.3">
      <c r="B181" s="34">
        <v>45794</v>
      </c>
      <c r="C181" s="1" t="s">
        <v>63</v>
      </c>
      <c r="D181" s="1" t="s">
        <v>19</v>
      </c>
      <c r="E181" s="26">
        <f>IFERROR(WEEKDAY(tblDíasfestivos[[#This Row],[DÍA]],IF(InicioDeLaSemana="Lunes",2,1)),0)</f>
        <v>6</v>
      </c>
      <c r="F181" s="26" t="str">
        <f>tblDíasfestivos[[#This Row],[DÍA]]&amp;tblDíasfestivos[[#This Row],[Comunidad]]</f>
        <v>45794Galicia</v>
      </c>
      <c r="I181" s="86"/>
      <c r="J181" s="78"/>
      <c r="K181" s="76"/>
      <c r="L181" s="77"/>
      <c r="N181"/>
    </row>
    <row r="182" spans="2:14" x14ac:dyDescent="0.3">
      <c r="B182" s="34">
        <v>45863</v>
      </c>
      <c r="C182" s="1" t="s">
        <v>90</v>
      </c>
      <c r="D182" s="1" t="s">
        <v>19</v>
      </c>
      <c r="E182" s="26">
        <f>IFERROR(WEEKDAY(tblDíasfestivos[[#This Row],[DÍA]],IF(InicioDeLaSemana="Lunes",2,1)),0)</f>
        <v>5</v>
      </c>
      <c r="F182" s="26" t="str">
        <f>tblDíasfestivos[[#This Row],[DÍA]]&amp;tblDíasfestivos[[#This Row],[Comunidad]]</f>
        <v>45863Galicia</v>
      </c>
      <c r="I182" s="86"/>
      <c r="J182" s="78"/>
      <c r="K182" s="76"/>
      <c r="L182" s="77"/>
      <c r="N182"/>
    </row>
    <row r="183" spans="2:14" x14ac:dyDescent="0.3">
      <c r="B183" s="34">
        <v>45884</v>
      </c>
      <c r="C183" s="1" t="s">
        <v>31</v>
      </c>
      <c r="D183" s="1" t="s">
        <v>19</v>
      </c>
      <c r="E183" s="26">
        <f>IFERROR(WEEKDAY(tblDíasfestivos[[#This Row],[DÍA]],IF(InicioDeLaSemana="Lunes",2,1)),0)</f>
        <v>5</v>
      </c>
      <c r="F183" s="26" t="str">
        <f>tblDíasfestivos[[#This Row],[DÍA]]&amp;tblDíasfestivos[[#This Row],[Comunidad]]</f>
        <v>45884Galicia</v>
      </c>
      <c r="I183" s="86"/>
      <c r="J183" s="78"/>
      <c r="K183" s="76"/>
      <c r="L183" s="77"/>
      <c r="N183"/>
    </row>
    <row r="184" spans="2:14" x14ac:dyDescent="0.3">
      <c r="B184" s="34">
        <v>45962</v>
      </c>
      <c r="C184" s="1" t="s">
        <v>32</v>
      </c>
      <c r="D184" s="1" t="s">
        <v>19</v>
      </c>
      <c r="E184" s="26">
        <f>IFERROR(WEEKDAY(tblDíasfestivos[[#This Row],[DÍA]],IF(InicioDeLaSemana="Lunes",2,1)),0)</f>
        <v>6</v>
      </c>
      <c r="F184" s="26" t="str">
        <f>tblDíasfestivos[[#This Row],[DÍA]]&amp;tblDíasfestivos[[#This Row],[Comunidad]]</f>
        <v>45962Galicia</v>
      </c>
      <c r="I184" s="86"/>
      <c r="J184" s="78"/>
      <c r="K184" s="76"/>
      <c r="L184" s="77"/>
      <c r="N184"/>
    </row>
    <row r="185" spans="2:14" x14ac:dyDescent="0.3">
      <c r="B185" s="34">
        <v>45997</v>
      </c>
      <c r="C185" s="1" t="s">
        <v>33</v>
      </c>
      <c r="D185" s="1" t="s">
        <v>19</v>
      </c>
      <c r="E185" s="26">
        <f>IFERROR(WEEKDAY(tblDíasfestivos[[#This Row],[DÍA]],IF(InicioDeLaSemana="Lunes",2,1)),0)</f>
        <v>6</v>
      </c>
      <c r="F185" s="26" t="str">
        <f>tblDíasfestivos[[#This Row],[DÍA]]&amp;tblDíasfestivos[[#This Row],[Comunidad]]</f>
        <v>45997Galicia</v>
      </c>
      <c r="I185" s="86"/>
      <c r="J185" s="78"/>
      <c r="K185" s="76"/>
      <c r="L185" s="77"/>
      <c r="N185"/>
    </row>
    <row r="186" spans="2:14" ht="15.75" thickBot="1" x14ac:dyDescent="0.35">
      <c r="B186" s="34">
        <v>45999</v>
      </c>
      <c r="C186" s="1" t="s">
        <v>49</v>
      </c>
      <c r="D186" s="1" t="s">
        <v>19</v>
      </c>
      <c r="E186" s="26">
        <f>IFERROR(WEEKDAY(tblDíasfestivos[[#This Row],[DÍA]],IF(InicioDeLaSemana="Lunes",2,1)),0)</f>
        <v>1</v>
      </c>
      <c r="F186" s="26" t="str">
        <f>tblDíasfestivos[[#This Row],[DÍA]]&amp;tblDíasfestivos[[#This Row],[Comunidad]]</f>
        <v>45999Galicia</v>
      </c>
      <c r="I186" s="87"/>
      <c r="J186" s="79"/>
      <c r="K186" s="80"/>
      <c r="L186" s="81"/>
      <c r="N186"/>
    </row>
    <row r="187" spans="2:14" x14ac:dyDescent="0.3">
      <c r="B187" s="34">
        <v>46016</v>
      </c>
      <c r="C187" s="1" t="s">
        <v>5</v>
      </c>
      <c r="D187" s="1" t="s">
        <v>19</v>
      </c>
      <c r="E187" s="26">
        <f>IFERROR(WEEKDAY(tblDíasfestivos[[#This Row],[DÍA]],IF(InicioDeLaSemana="Lunes",2,1)),0)</f>
        <v>4</v>
      </c>
      <c r="F187" s="26" t="str">
        <f>tblDíasfestivos[[#This Row],[DÍA]]&amp;tblDíasfestivos[[#This Row],[Comunidad]]</f>
        <v>46016Galicia</v>
      </c>
      <c r="I187" s="85" t="s">
        <v>14</v>
      </c>
      <c r="J187" s="75" t="s">
        <v>81</v>
      </c>
      <c r="K187" s="76"/>
      <c r="L187" s="77"/>
      <c r="N187"/>
    </row>
    <row r="188" spans="2:14" x14ac:dyDescent="0.3">
      <c r="B188" s="34">
        <f>DATE(CalYear,1,1)</f>
        <v>45658</v>
      </c>
      <c r="C188" s="1" t="s">
        <v>27</v>
      </c>
      <c r="D188" s="1" t="s">
        <v>14</v>
      </c>
      <c r="E188" s="26">
        <f>IFERROR(WEEKDAY(tblDíasfestivos[[#This Row],[DÍA]],IF(InicioDeLaSemana="Lunes",2,1)),0)</f>
        <v>3</v>
      </c>
      <c r="F188" s="26" t="str">
        <f>tblDíasfestivos[[#This Row],[DÍA]]&amp;tblDíasfestivos[[#This Row],[Comunidad]]</f>
        <v>45658Illes Balears</v>
      </c>
      <c r="I188" s="86"/>
      <c r="J188" s="78"/>
      <c r="K188" s="76"/>
      <c r="L188" s="77"/>
      <c r="N188"/>
    </row>
    <row r="189" spans="2:14" x14ac:dyDescent="0.3">
      <c r="B189" s="34">
        <v>45663</v>
      </c>
      <c r="C189" s="1" t="s">
        <v>10</v>
      </c>
      <c r="D189" s="1" t="s">
        <v>14</v>
      </c>
      <c r="E189" s="26">
        <f>IFERROR(WEEKDAY(tblDíasfestivos[[#This Row],[DÍA]],IF(InicioDeLaSemana="Lunes",2,1)),0)</f>
        <v>1</v>
      </c>
      <c r="F189" s="26" t="str">
        <f>tblDíasfestivos[[#This Row],[DÍA]]&amp;tblDíasfestivos[[#This Row],[Comunidad]]</f>
        <v>45663Illes Balears</v>
      </c>
      <c r="I189" s="86"/>
      <c r="J189" s="78"/>
      <c r="K189" s="76"/>
      <c r="L189" s="77"/>
      <c r="N189"/>
    </row>
    <row r="190" spans="2:14" x14ac:dyDescent="0.3">
      <c r="B190" s="34">
        <v>45717</v>
      </c>
      <c r="C190" s="1" t="s">
        <v>64</v>
      </c>
      <c r="D190" s="1" t="s">
        <v>14</v>
      </c>
      <c r="E190" s="26">
        <f>IFERROR(WEEKDAY(tblDíasfestivos[[#This Row],[DÍA]],IF(InicioDeLaSemana="Lunes",2,1)),0)</f>
        <v>6</v>
      </c>
      <c r="F190" s="26" t="str">
        <f>tblDíasfestivos[[#This Row],[DÍA]]&amp;tblDíasfestivos[[#This Row],[Comunidad]]</f>
        <v>45717Illes Balears</v>
      </c>
      <c r="I190" s="86"/>
      <c r="J190" s="78"/>
      <c r="K190" s="76"/>
      <c r="L190" s="77"/>
      <c r="N190"/>
    </row>
    <row r="191" spans="2:14" x14ac:dyDescent="0.3">
      <c r="B191" s="34">
        <v>45764</v>
      </c>
      <c r="C191" s="1" t="s">
        <v>28</v>
      </c>
      <c r="D191" s="1" t="s">
        <v>14</v>
      </c>
      <c r="E191" s="26">
        <f>IFERROR(WEEKDAY(tblDíasfestivos[[#This Row],[DÍA]],IF(InicioDeLaSemana="Lunes",2,1)),0)</f>
        <v>4</v>
      </c>
      <c r="F191" s="26" t="str">
        <f>tblDíasfestivos[[#This Row],[DÍA]]&amp;tblDíasfestivos[[#This Row],[Comunidad]]</f>
        <v>45764Illes Balears</v>
      </c>
      <c r="I191" s="86"/>
      <c r="J191" s="78"/>
      <c r="K191" s="76"/>
      <c r="L191" s="77"/>
      <c r="N191"/>
    </row>
    <row r="192" spans="2:14" x14ac:dyDescent="0.3">
      <c r="B192" s="34">
        <v>45765</v>
      </c>
      <c r="C192" s="1" t="s">
        <v>29</v>
      </c>
      <c r="D192" s="1" t="s">
        <v>14</v>
      </c>
      <c r="E192" s="26">
        <f>IFERROR(WEEKDAY(tblDíasfestivos[[#This Row],[DÍA]],IF(InicioDeLaSemana="Lunes",2,1)),0)</f>
        <v>5</v>
      </c>
      <c r="F192" s="26" t="str">
        <f>tblDíasfestivos[[#This Row],[DÍA]]&amp;tblDíasfestivos[[#This Row],[Comunidad]]</f>
        <v>45765Illes Balears</v>
      </c>
      <c r="I192" s="86"/>
      <c r="J192" s="78"/>
      <c r="K192" s="76"/>
      <c r="L192" s="77"/>
      <c r="N192"/>
    </row>
    <row r="193" spans="2:14" x14ac:dyDescent="0.3">
      <c r="B193" s="34">
        <v>45778</v>
      </c>
      <c r="C193" s="1" t="s">
        <v>30</v>
      </c>
      <c r="D193" s="1" t="s">
        <v>14</v>
      </c>
      <c r="E193" s="26">
        <f>IFERROR(WEEKDAY(tblDíasfestivos[[#This Row],[DÍA]],IF(InicioDeLaSemana="Lunes",2,1)),0)</f>
        <v>4</v>
      </c>
      <c r="F193" s="26" t="str">
        <f>tblDíasfestivos[[#This Row],[DÍA]]&amp;tblDíasfestivos[[#This Row],[Comunidad]]</f>
        <v>45778Illes Balears</v>
      </c>
      <c r="I193" s="86"/>
      <c r="J193" s="78"/>
      <c r="K193" s="76"/>
      <c r="L193" s="77"/>
      <c r="N193"/>
    </row>
    <row r="194" spans="2:14" x14ac:dyDescent="0.3">
      <c r="B194" s="34">
        <v>45884</v>
      </c>
      <c r="C194" s="1" t="s">
        <v>31</v>
      </c>
      <c r="D194" s="1" t="s">
        <v>14</v>
      </c>
      <c r="E194" s="26">
        <f>IFERROR(WEEKDAY(tblDíasfestivos[[#This Row],[DÍA]],IF(InicioDeLaSemana="Lunes",2,1)),0)</f>
        <v>5</v>
      </c>
      <c r="F194" s="26" t="str">
        <f>tblDíasfestivos[[#This Row],[DÍA]]&amp;tblDíasfestivos[[#This Row],[Comunidad]]</f>
        <v>45884Illes Balears</v>
      </c>
      <c r="I194" s="86"/>
      <c r="J194" s="78"/>
      <c r="K194" s="76"/>
      <c r="L194" s="77"/>
      <c r="N194"/>
    </row>
    <row r="195" spans="2:14" x14ac:dyDescent="0.3">
      <c r="B195" s="34">
        <v>45962</v>
      </c>
      <c r="C195" s="1" t="s">
        <v>32</v>
      </c>
      <c r="D195" s="1" t="s">
        <v>14</v>
      </c>
      <c r="E195" s="26">
        <f>IFERROR(WEEKDAY(tblDíasfestivos[[#This Row],[DÍA]],IF(InicioDeLaSemana="Lunes",2,1)),0)</f>
        <v>6</v>
      </c>
      <c r="F195" s="26" t="str">
        <f>tblDíasfestivos[[#This Row],[DÍA]]&amp;tblDíasfestivos[[#This Row],[Comunidad]]</f>
        <v>45962Illes Balears</v>
      </c>
      <c r="I195" s="86"/>
      <c r="J195" s="78"/>
      <c r="K195" s="76"/>
      <c r="L195" s="77"/>
      <c r="N195"/>
    </row>
    <row r="196" spans="2:14" x14ac:dyDescent="0.3">
      <c r="B196" s="34">
        <v>45997</v>
      </c>
      <c r="C196" s="1" t="s">
        <v>33</v>
      </c>
      <c r="D196" s="1" t="s">
        <v>14</v>
      </c>
      <c r="E196" s="26">
        <f>IFERROR(WEEKDAY(tblDíasfestivos[[#This Row],[DÍA]],IF(InicioDeLaSemana="Lunes",2,1)),0)</f>
        <v>6</v>
      </c>
      <c r="F196" s="26" t="str">
        <f>tblDíasfestivos[[#This Row],[DÍA]]&amp;tblDíasfestivos[[#This Row],[Comunidad]]</f>
        <v>45997Illes Balears</v>
      </c>
      <c r="I196" s="86"/>
      <c r="J196" s="78"/>
      <c r="K196" s="76"/>
      <c r="L196" s="77"/>
      <c r="N196"/>
    </row>
    <row r="197" spans="2:14" x14ac:dyDescent="0.3">
      <c r="B197" s="34">
        <v>45999</v>
      </c>
      <c r="C197" s="1" t="s">
        <v>49</v>
      </c>
      <c r="D197" s="1" t="s">
        <v>14</v>
      </c>
      <c r="E197" s="26">
        <f>IFERROR(WEEKDAY(tblDíasfestivos[[#This Row],[DÍA]],IF(InicioDeLaSemana="Lunes",2,1)),0)</f>
        <v>1</v>
      </c>
      <c r="F197" s="26" t="str">
        <f>tblDíasfestivos[[#This Row],[DÍA]]&amp;tblDíasfestivos[[#This Row],[Comunidad]]</f>
        <v>45999Illes Balears</v>
      </c>
      <c r="I197" s="86"/>
      <c r="J197" s="78"/>
      <c r="K197" s="76"/>
      <c r="L197" s="77"/>
      <c r="N197"/>
    </row>
    <row r="198" spans="2:14" ht="15.75" thickBot="1" x14ac:dyDescent="0.35">
      <c r="B198" s="34">
        <v>46016</v>
      </c>
      <c r="C198" s="1" t="s">
        <v>5</v>
      </c>
      <c r="D198" s="1" t="s">
        <v>14</v>
      </c>
      <c r="E198" s="26">
        <f>IFERROR(WEEKDAY(tblDíasfestivos[[#This Row],[DÍA]],IF(InicioDeLaSemana="Lunes",2,1)),0)</f>
        <v>4</v>
      </c>
      <c r="F198" s="26" t="str">
        <f>tblDíasfestivos[[#This Row],[DÍA]]&amp;tblDíasfestivos[[#This Row],[Comunidad]]</f>
        <v>46016Illes Balears</v>
      </c>
      <c r="I198" s="87"/>
      <c r="J198" s="79"/>
      <c r="K198" s="80"/>
      <c r="L198" s="81"/>
      <c r="N198"/>
    </row>
    <row r="199" spans="2:14" x14ac:dyDescent="0.3">
      <c r="B199" s="34">
        <v>46017</v>
      </c>
      <c r="C199" s="1" t="s">
        <v>61</v>
      </c>
      <c r="D199" s="1" t="s">
        <v>14</v>
      </c>
      <c r="E199" s="26">
        <f>IFERROR(WEEKDAY(tblDíasfestivos[[#This Row],[DÍA]],IF(InicioDeLaSemana="Lunes",2,1)),0)</f>
        <v>5</v>
      </c>
      <c r="F199" s="26" t="str">
        <f>tblDíasfestivos[[#This Row],[DÍA]]&amp;tblDíasfestivos[[#This Row],[Comunidad]]</f>
        <v>46017Illes Balears</v>
      </c>
      <c r="I199" s="85" t="s">
        <v>21</v>
      </c>
      <c r="J199" s="82" t="s">
        <v>82</v>
      </c>
      <c r="K199" s="83"/>
      <c r="L199" s="84"/>
      <c r="N199"/>
    </row>
    <row r="200" spans="2:14" x14ac:dyDescent="0.3">
      <c r="B200" s="34">
        <f>DATE(CalYear,1,1)</f>
        <v>45658</v>
      </c>
      <c r="C200" s="1" t="s">
        <v>27</v>
      </c>
      <c r="D200" s="1" t="s">
        <v>21</v>
      </c>
      <c r="E200" s="26">
        <f>IFERROR(WEEKDAY(tblDíasfestivos[[#This Row],[DÍA]],IF(InicioDeLaSemana="Lunes",2,1)),0)</f>
        <v>3</v>
      </c>
      <c r="F200" s="26" t="str">
        <f>tblDíasfestivos[[#This Row],[DÍA]]&amp;tblDíasfestivos[[#This Row],[Comunidad]]</f>
        <v>45658La Rioja</v>
      </c>
      <c r="I200" s="86"/>
      <c r="J200" s="78"/>
      <c r="K200" s="76"/>
      <c r="L200" s="77"/>
      <c r="N200"/>
    </row>
    <row r="201" spans="2:14" x14ac:dyDescent="0.3">
      <c r="B201" s="34">
        <v>45663</v>
      </c>
      <c r="C201" s="1" t="s">
        <v>10</v>
      </c>
      <c r="D201" s="1" t="s">
        <v>21</v>
      </c>
      <c r="E201" s="26">
        <f>IFERROR(WEEKDAY(tblDíasfestivos[[#This Row],[DÍA]],IF(InicioDeLaSemana="Lunes",2,1)),0)</f>
        <v>1</v>
      </c>
      <c r="F201" s="26" t="str">
        <f>tblDíasfestivos[[#This Row],[DÍA]]&amp;tblDíasfestivos[[#This Row],[Comunidad]]</f>
        <v>45663La Rioja</v>
      </c>
      <c r="I201" s="86"/>
      <c r="J201" s="78"/>
      <c r="K201" s="76"/>
      <c r="L201" s="77"/>
      <c r="N201"/>
    </row>
    <row r="202" spans="2:14" x14ac:dyDescent="0.3">
      <c r="B202" s="34">
        <v>45764</v>
      </c>
      <c r="C202" s="1" t="s">
        <v>28</v>
      </c>
      <c r="D202" s="1" t="s">
        <v>21</v>
      </c>
      <c r="E202" s="26">
        <f>IFERROR(WEEKDAY(tblDíasfestivos[[#This Row],[DÍA]],IF(InicioDeLaSemana="Lunes",2,1)),0)</f>
        <v>4</v>
      </c>
      <c r="F202" s="26" t="str">
        <f>tblDíasfestivos[[#This Row],[DÍA]]&amp;tblDíasfestivos[[#This Row],[Comunidad]]</f>
        <v>45764La Rioja</v>
      </c>
      <c r="I202" s="86"/>
      <c r="J202" s="78"/>
      <c r="K202" s="76"/>
      <c r="L202" s="77"/>
      <c r="N202"/>
    </row>
    <row r="203" spans="2:14" x14ac:dyDescent="0.3">
      <c r="B203" s="34">
        <v>45765</v>
      </c>
      <c r="C203" s="1" t="s">
        <v>29</v>
      </c>
      <c r="D203" s="1" t="s">
        <v>21</v>
      </c>
      <c r="E203" s="26">
        <f>IFERROR(WEEKDAY(tblDíasfestivos[[#This Row],[DÍA]],IF(InicioDeLaSemana="Lunes",2,1)),0)</f>
        <v>5</v>
      </c>
      <c r="F203" s="26" t="str">
        <f>tblDíasfestivos[[#This Row],[DÍA]]&amp;tblDíasfestivos[[#This Row],[Comunidad]]</f>
        <v>45765La Rioja</v>
      </c>
      <c r="I203" s="86"/>
      <c r="J203" s="78"/>
      <c r="K203" s="76"/>
      <c r="L203" s="77"/>
      <c r="N203"/>
    </row>
    <row r="204" spans="2:14" x14ac:dyDescent="0.3">
      <c r="B204" s="34">
        <v>45768</v>
      </c>
      <c r="C204" s="1" t="s">
        <v>59</v>
      </c>
      <c r="D204" s="1" t="s">
        <v>21</v>
      </c>
      <c r="E204" s="26">
        <f>IFERROR(WEEKDAY(tblDíasfestivos[[#This Row],[DÍA]],IF(InicioDeLaSemana="Lunes",2,1)),0)</f>
        <v>1</v>
      </c>
      <c r="F204" s="26" t="str">
        <f>tblDíasfestivos[[#This Row],[DÍA]]&amp;tblDíasfestivos[[#This Row],[Comunidad]]</f>
        <v>45768La Rioja</v>
      </c>
      <c r="I204" s="86"/>
      <c r="J204" s="78"/>
      <c r="K204" s="76"/>
      <c r="L204" s="77"/>
      <c r="N204"/>
    </row>
    <row r="205" spans="2:14" x14ac:dyDescent="0.3">
      <c r="B205" s="34">
        <v>45778</v>
      </c>
      <c r="C205" s="1" t="s">
        <v>30</v>
      </c>
      <c r="D205" s="1" t="s">
        <v>21</v>
      </c>
      <c r="E205" s="26">
        <f>IFERROR(WEEKDAY(tblDíasfestivos[[#This Row],[DÍA]],IF(InicioDeLaSemana="Lunes",2,1)),0)</f>
        <v>4</v>
      </c>
      <c r="F205" s="26" t="str">
        <f>tblDíasfestivos[[#This Row],[DÍA]]&amp;tblDíasfestivos[[#This Row],[Comunidad]]</f>
        <v>45778La Rioja</v>
      </c>
      <c r="I205" s="86"/>
      <c r="J205" s="78"/>
      <c r="K205" s="76"/>
      <c r="L205" s="77"/>
      <c r="N205"/>
    </row>
    <row r="206" spans="2:14" x14ac:dyDescent="0.3">
      <c r="B206" s="34">
        <v>45817</v>
      </c>
      <c r="C206" s="1" t="s">
        <v>65</v>
      </c>
      <c r="D206" s="1" t="s">
        <v>21</v>
      </c>
      <c r="E206" s="26">
        <f>IFERROR(WEEKDAY(tblDíasfestivos[[#This Row],[DÍA]],IF(InicioDeLaSemana="Lunes",2,1)),0)</f>
        <v>1</v>
      </c>
      <c r="F206" s="26" t="str">
        <f>tblDíasfestivos[[#This Row],[DÍA]]&amp;tblDíasfestivos[[#This Row],[Comunidad]]</f>
        <v>45817La Rioja</v>
      </c>
      <c r="I206" s="86"/>
      <c r="J206" s="78"/>
      <c r="K206" s="76"/>
      <c r="L206" s="77"/>
      <c r="N206"/>
    </row>
    <row r="207" spans="2:14" x14ac:dyDescent="0.3">
      <c r="B207" s="34">
        <v>45884</v>
      </c>
      <c r="C207" s="1" t="s">
        <v>31</v>
      </c>
      <c r="D207" s="1" t="s">
        <v>21</v>
      </c>
      <c r="E207" s="26">
        <f>IFERROR(WEEKDAY(tblDíasfestivos[[#This Row],[DÍA]],IF(InicioDeLaSemana="Lunes",2,1)),0)</f>
        <v>5</v>
      </c>
      <c r="F207" s="26" t="str">
        <f>tblDíasfestivos[[#This Row],[DÍA]]&amp;tblDíasfestivos[[#This Row],[Comunidad]]</f>
        <v>45884La Rioja</v>
      </c>
      <c r="I207" s="86"/>
      <c r="J207" s="78"/>
      <c r="K207" s="76"/>
      <c r="L207" s="77"/>
      <c r="N207"/>
    </row>
    <row r="208" spans="2:14" x14ac:dyDescent="0.3">
      <c r="B208" s="34">
        <v>45962</v>
      </c>
      <c r="C208" s="1" t="s">
        <v>32</v>
      </c>
      <c r="D208" s="1" t="s">
        <v>21</v>
      </c>
      <c r="E208" s="26">
        <f>IFERROR(WEEKDAY(tblDíasfestivos[[#This Row],[DÍA]],IF(InicioDeLaSemana="Lunes",2,1)),0)</f>
        <v>6</v>
      </c>
      <c r="F208" s="26" t="str">
        <f>tblDíasfestivos[[#This Row],[DÍA]]&amp;tblDíasfestivos[[#This Row],[Comunidad]]</f>
        <v>45962La Rioja</v>
      </c>
      <c r="I208" s="86"/>
      <c r="J208" s="78"/>
      <c r="K208" s="76"/>
      <c r="L208" s="77"/>
      <c r="N208"/>
    </row>
    <row r="209" spans="2:14" x14ac:dyDescent="0.3">
      <c r="B209" s="34">
        <v>45997</v>
      </c>
      <c r="C209" s="1" t="s">
        <v>33</v>
      </c>
      <c r="D209" s="1" t="s">
        <v>21</v>
      </c>
      <c r="E209" s="26">
        <f>IFERROR(WEEKDAY(tblDíasfestivos[[#This Row],[DÍA]],IF(InicioDeLaSemana="Lunes",2,1)),0)</f>
        <v>6</v>
      </c>
      <c r="F209" s="26" t="str">
        <f>tblDíasfestivos[[#This Row],[DÍA]]&amp;tblDíasfestivos[[#This Row],[Comunidad]]</f>
        <v>45997La Rioja</v>
      </c>
      <c r="I209" s="86"/>
      <c r="J209" s="78"/>
      <c r="K209" s="76"/>
      <c r="L209" s="77"/>
      <c r="N209"/>
    </row>
    <row r="210" spans="2:14" ht="15.75" thickBot="1" x14ac:dyDescent="0.35">
      <c r="B210" s="34">
        <v>45999</v>
      </c>
      <c r="C210" s="1" t="s">
        <v>49</v>
      </c>
      <c r="D210" s="1" t="s">
        <v>21</v>
      </c>
      <c r="E210" s="26">
        <f>IFERROR(WEEKDAY(tblDíasfestivos[[#This Row],[DÍA]],IF(InicioDeLaSemana="Lunes",2,1)),0)</f>
        <v>1</v>
      </c>
      <c r="F210" s="26" t="str">
        <f>tblDíasfestivos[[#This Row],[DÍA]]&amp;tblDíasfestivos[[#This Row],[Comunidad]]</f>
        <v>45999La Rioja</v>
      </c>
      <c r="I210" s="87"/>
      <c r="J210" s="79"/>
      <c r="K210" s="80"/>
      <c r="L210" s="81"/>
      <c r="N210"/>
    </row>
    <row r="211" spans="2:14" x14ac:dyDescent="0.3">
      <c r="B211" s="34">
        <v>46016</v>
      </c>
      <c r="C211" s="1" t="s">
        <v>5</v>
      </c>
      <c r="D211" s="1" t="s">
        <v>21</v>
      </c>
      <c r="E211" s="26">
        <f>IFERROR(WEEKDAY(tblDíasfestivos[[#This Row],[DÍA]],IF(InicioDeLaSemana="Lunes",2,1)),0)</f>
        <v>4</v>
      </c>
      <c r="F211" s="26" t="str">
        <f>tblDíasfestivos[[#This Row],[DÍA]]&amp;tblDíasfestivos[[#This Row],[Comunidad]]</f>
        <v>46016La Rioja</v>
      </c>
      <c r="H211" s="34"/>
      <c r="I211" s="85" t="s">
        <v>20</v>
      </c>
      <c r="J211" s="82" t="s">
        <v>83</v>
      </c>
      <c r="K211" s="83"/>
      <c r="L211" s="84"/>
      <c r="N211"/>
    </row>
    <row r="212" spans="2:14" x14ac:dyDescent="0.3">
      <c r="B212" s="34">
        <f>DATE(CalYear,1,1)</f>
        <v>45658</v>
      </c>
      <c r="C212" s="1" t="s">
        <v>27</v>
      </c>
      <c r="D212" s="1" t="s">
        <v>20</v>
      </c>
      <c r="E212" s="26">
        <f>IFERROR(WEEKDAY(tblDíasfestivos[[#This Row],[DÍA]],IF(InicioDeLaSemana="Lunes",2,1)),0)</f>
        <v>3</v>
      </c>
      <c r="F212" s="26" t="str">
        <f>tblDíasfestivos[[#This Row],[DÍA]]&amp;tblDíasfestivos[[#This Row],[Comunidad]]</f>
        <v>45658País Vasco</v>
      </c>
      <c r="H212" s="34"/>
      <c r="I212" s="86"/>
      <c r="J212" s="78"/>
      <c r="K212" s="76"/>
      <c r="L212" s="77"/>
      <c r="N212"/>
    </row>
    <row r="213" spans="2:14" x14ac:dyDescent="0.3">
      <c r="B213" s="34">
        <v>45663</v>
      </c>
      <c r="C213" s="1" t="s">
        <v>10</v>
      </c>
      <c r="D213" s="1" t="s">
        <v>20</v>
      </c>
      <c r="E213" s="26">
        <f>IFERROR(WEEKDAY(tblDíasfestivos[[#This Row],[DÍA]],IF(InicioDeLaSemana="Lunes",2,1)),0)</f>
        <v>1</v>
      </c>
      <c r="F213" s="26" t="str">
        <f>tblDíasfestivos[[#This Row],[DÍA]]&amp;tblDíasfestivos[[#This Row],[Comunidad]]</f>
        <v>45663País Vasco</v>
      </c>
      <c r="H213" s="34"/>
      <c r="I213" s="86"/>
      <c r="J213" s="78"/>
      <c r="K213" s="76"/>
      <c r="L213" s="77"/>
      <c r="N213"/>
    </row>
    <row r="214" spans="2:14" x14ac:dyDescent="0.3">
      <c r="B214" s="34">
        <v>45764</v>
      </c>
      <c r="C214" s="1" t="s">
        <v>28</v>
      </c>
      <c r="D214" s="1" t="s">
        <v>20</v>
      </c>
      <c r="E214" s="26">
        <f>IFERROR(WEEKDAY(tblDíasfestivos[[#This Row],[DÍA]],IF(InicioDeLaSemana="Lunes",2,1)),0)</f>
        <v>4</v>
      </c>
      <c r="F214" s="26" t="str">
        <f>tblDíasfestivos[[#This Row],[DÍA]]&amp;tblDíasfestivos[[#This Row],[Comunidad]]</f>
        <v>45764País Vasco</v>
      </c>
      <c r="H214" s="34"/>
      <c r="I214" s="86"/>
      <c r="J214" s="78"/>
      <c r="K214" s="76"/>
      <c r="L214" s="77"/>
      <c r="N214"/>
    </row>
    <row r="215" spans="2:14" x14ac:dyDescent="0.3">
      <c r="B215" s="34">
        <v>45765</v>
      </c>
      <c r="C215" s="1" t="s">
        <v>29</v>
      </c>
      <c r="D215" s="1" t="s">
        <v>20</v>
      </c>
      <c r="E215" s="26">
        <f>IFERROR(WEEKDAY(tblDíasfestivos[[#This Row],[DÍA]],IF(InicioDeLaSemana="Lunes",2,1)),0)</f>
        <v>5</v>
      </c>
      <c r="F215" s="26" t="str">
        <f>tblDíasfestivos[[#This Row],[DÍA]]&amp;tblDíasfestivos[[#This Row],[Comunidad]]</f>
        <v>45765País Vasco</v>
      </c>
      <c r="H215" s="34"/>
      <c r="I215" s="86"/>
      <c r="J215" s="78"/>
      <c r="K215" s="76"/>
      <c r="L215" s="77"/>
      <c r="N215"/>
    </row>
    <row r="216" spans="2:14" x14ac:dyDescent="0.3">
      <c r="B216" s="34">
        <v>45768</v>
      </c>
      <c r="C216" s="1" t="s">
        <v>59</v>
      </c>
      <c r="D216" s="1" t="s">
        <v>20</v>
      </c>
      <c r="E216" s="26">
        <f>IFERROR(WEEKDAY(tblDíasfestivos[[#This Row],[DÍA]],IF(InicioDeLaSemana="Lunes",2,1)),0)</f>
        <v>1</v>
      </c>
      <c r="F216" s="26" t="str">
        <f>tblDíasfestivos[[#This Row],[DÍA]]&amp;tblDíasfestivos[[#This Row],[Comunidad]]</f>
        <v>45768País Vasco</v>
      </c>
      <c r="H216" s="34"/>
      <c r="I216" s="86"/>
      <c r="J216" s="78"/>
      <c r="K216" s="76"/>
      <c r="L216" s="77"/>
      <c r="N216"/>
    </row>
    <row r="217" spans="2:14" x14ac:dyDescent="0.3">
      <c r="B217" s="34">
        <v>45778</v>
      </c>
      <c r="C217" s="1" t="s">
        <v>30</v>
      </c>
      <c r="D217" s="1" t="s">
        <v>20</v>
      </c>
      <c r="E217" s="26">
        <f>IFERROR(WEEKDAY(tblDíasfestivos[[#This Row],[DÍA]],IF(InicioDeLaSemana="Lunes",2,1)),0)</f>
        <v>4</v>
      </c>
      <c r="F217" s="26" t="str">
        <f>tblDíasfestivos[[#This Row],[DÍA]]&amp;tblDíasfestivos[[#This Row],[Comunidad]]</f>
        <v>45778País Vasco</v>
      </c>
      <c r="H217" s="34"/>
      <c r="I217" s="86"/>
      <c r="J217" s="78"/>
      <c r="K217" s="76"/>
      <c r="L217" s="77"/>
      <c r="N217"/>
    </row>
    <row r="218" spans="2:14" x14ac:dyDescent="0.3">
      <c r="B218" s="34">
        <v>45863</v>
      </c>
      <c r="C218" s="1" t="s">
        <v>40</v>
      </c>
      <c r="D218" s="1" t="s">
        <v>20</v>
      </c>
      <c r="E218" s="26">
        <f>IFERROR(WEEKDAY(tblDíasfestivos[[#This Row],[DÍA]],IF(InicioDeLaSemana="Lunes",2,1)),0)</f>
        <v>5</v>
      </c>
      <c r="F218" s="26" t="str">
        <f>tblDíasfestivos[[#This Row],[DÍA]]&amp;tblDíasfestivos[[#This Row],[Comunidad]]</f>
        <v>45863País Vasco</v>
      </c>
      <c r="H218" s="34"/>
      <c r="I218" s="86"/>
      <c r="J218" s="78"/>
      <c r="K218" s="76"/>
      <c r="L218" s="77"/>
      <c r="N218"/>
    </row>
    <row r="219" spans="2:14" x14ac:dyDescent="0.3">
      <c r="B219" s="34">
        <v>45884</v>
      </c>
      <c r="C219" s="1" t="s">
        <v>31</v>
      </c>
      <c r="D219" s="1" t="s">
        <v>20</v>
      </c>
      <c r="E219" s="26">
        <f>IFERROR(WEEKDAY(tblDíasfestivos[[#This Row],[DÍA]],IF(InicioDeLaSemana="Lunes",2,1)),0)</f>
        <v>5</v>
      </c>
      <c r="F219" s="26" t="str">
        <f>tblDíasfestivos[[#This Row],[DÍA]]&amp;tblDíasfestivos[[#This Row],[Comunidad]]</f>
        <v>45884País Vasco</v>
      </c>
      <c r="H219" s="34"/>
      <c r="I219" s="86"/>
      <c r="J219" s="78"/>
      <c r="K219" s="76"/>
      <c r="L219" s="77"/>
      <c r="N219"/>
    </row>
    <row r="220" spans="2:14" x14ac:dyDescent="0.3">
      <c r="B220" s="34">
        <v>45962</v>
      </c>
      <c r="C220" s="1" t="s">
        <v>32</v>
      </c>
      <c r="D220" s="1" t="s">
        <v>20</v>
      </c>
      <c r="E220" s="26">
        <f>IFERROR(WEEKDAY(tblDíasfestivos[[#This Row],[DÍA]],IF(InicioDeLaSemana="Lunes",2,1)),0)</f>
        <v>6</v>
      </c>
      <c r="F220" s="26" t="str">
        <f>tblDíasfestivos[[#This Row],[DÍA]]&amp;tblDíasfestivos[[#This Row],[Comunidad]]</f>
        <v>45962País Vasco</v>
      </c>
      <c r="H220" s="34"/>
      <c r="I220" s="86"/>
      <c r="J220" s="78"/>
      <c r="K220" s="76"/>
      <c r="L220" s="77"/>
      <c r="N220"/>
    </row>
    <row r="221" spans="2:14" x14ac:dyDescent="0.3">
      <c r="B221" s="34">
        <v>45997</v>
      </c>
      <c r="C221" s="1" t="s">
        <v>33</v>
      </c>
      <c r="D221" s="1" t="s">
        <v>20</v>
      </c>
      <c r="E221" s="26">
        <f>IFERROR(WEEKDAY(tblDíasfestivos[[#This Row],[DÍA]],IF(InicioDeLaSemana="Lunes",2,1)),0)</f>
        <v>6</v>
      </c>
      <c r="F221" s="26" t="str">
        <f>tblDíasfestivos[[#This Row],[DÍA]]&amp;tblDíasfestivos[[#This Row],[Comunidad]]</f>
        <v>45997País Vasco</v>
      </c>
      <c r="H221" s="34"/>
      <c r="I221" s="86"/>
      <c r="J221" s="78"/>
      <c r="K221" s="76"/>
      <c r="L221" s="77"/>
      <c r="N221"/>
    </row>
    <row r="222" spans="2:14" ht="15.75" thickBot="1" x14ac:dyDescent="0.35">
      <c r="B222" s="34">
        <v>45999</v>
      </c>
      <c r="C222" s="1" t="s">
        <v>49</v>
      </c>
      <c r="D222" s="1" t="s">
        <v>20</v>
      </c>
      <c r="E222" s="26">
        <f>IFERROR(WEEKDAY(tblDíasfestivos[[#This Row],[DÍA]],IF(InicioDeLaSemana="Lunes",2,1)),0)</f>
        <v>1</v>
      </c>
      <c r="F222" s="26" t="str">
        <f>tblDíasfestivos[[#This Row],[DÍA]]&amp;tblDíasfestivos[[#This Row],[Comunidad]]</f>
        <v>45999País Vasco</v>
      </c>
      <c r="H222" s="34"/>
      <c r="I222" s="87"/>
      <c r="J222" s="79"/>
      <c r="K222" s="80"/>
      <c r="L222" s="81"/>
      <c r="N222"/>
    </row>
    <row r="223" spans="2:14" x14ac:dyDescent="0.3">
      <c r="B223" s="34">
        <v>46016</v>
      </c>
      <c r="C223" s="1" t="s">
        <v>5</v>
      </c>
      <c r="D223" s="1" t="s">
        <v>20</v>
      </c>
      <c r="E223" s="26">
        <f>IFERROR(WEEKDAY(tblDíasfestivos[[#This Row],[DÍA]],IF(InicioDeLaSemana="Lunes",2,1)),0)</f>
        <v>4</v>
      </c>
      <c r="F223" s="26" t="str">
        <f>tblDíasfestivos[[#This Row],[DÍA]]&amp;tblDíasfestivos[[#This Row],[Comunidad]]</f>
        <v>46016País Vasco</v>
      </c>
      <c r="H223" s="34"/>
      <c r="I223" s="85" t="s">
        <v>44</v>
      </c>
      <c r="J223" s="82" t="s">
        <v>84</v>
      </c>
      <c r="K223" s="83"/>
      <c r="L223" s="84"/>
      <c r="N223"/>
    </row>
    <row r="224" spans="2:14" x14ac:dyDescent="0.3">
      <c r="B224" s="34">
        <f>DATE(CalYear,1,1)</f>
        <v>45658</v>
      </c>
      <c r="C224" s="1" t="s">
        <v>27</v>
      </c>
      <c r="D224" s="1" t="s">
        <v>44</v>
      </c>
      <c r="E224" s="26">
        <f>IFERROR(WEEKDAY(tblDíasfestivos[[#This Row],[DÍA]],IF(InicioDeLaSemana="Lunes",2,1)),0)</f>
        <v>3</v>
      </c>
      <c r="F224" s="26" t="str">
        <f>tblDíasfestivos[[#This Row],[DÍA]]&amp;tblDíasfestivos[[#This Row],[Comunidad]]</f>
        <v>45658Región de Murcia</v>
      </c>
      <c r="H224" s="34"/>
      <c r="I224" s="86"/>
      <c r="J224" s="78"/>
      <c r="K224" s="76"/>
      <c r="L224" s="77"/>
      <c r="N224"/>
    </row>
    <row r="225" spans="2:14" x14ac:dyDescent="0.3">
      <c r="B225" s="34">
        <v>45663</v>
      </c>
      <c r="C225" s="1" t="s">
        <v>10</v>
      </c>
      <c r="D225" s="1" t="s">
        <v>44</v>
      </c>
      <c r="E225" s="26">
        <f>IFERROR(WEEKDAY(tblDíasfestivos[[#This Row],[DÍA]],IF(InicioDeLaSemana="Lunes",2,1)),0)</f>
        <v>1</v>
      </c>
      <c r="F225" s="26" t="str">
        <f>tblDíasfestivos[[#This Row],[DÍA]]&amp;tblDíasfestivos[[#This Row],[Comunidad]]</f>
        <v>45663Región de Murcia</v>
      </c>
      <c r="H225" s="34"/>
      <c r="I225" s="86"/>
      <c r="J225" s="78"/>
      <c r="K225" s="76"/>
      <c r="L225" s="77"/>
      <c r="N225"/>
    </row>
    <row r="226" spans="2:14" x14ac:dyDescent="0.3">
      <c r="B226" s="34">
        <v>45735</v>
      </c>
      <c r="C226" s="1" t="s">
        <v>39</v>
      </c>
      <c r="D226" s="1" t="s">
        <v>44</v>
      </c>
      <c r="E226" s="26">
        <f>IFERROR(WEEKDAY(tblDíasfestivos[[#This Row],[DÍA]],IF(InicioDeLaSemana="Lunes",2,1)),0)</f>
        <v>3</v>
      </c>
      <c r="F226" s="26" t="str">
        <f>tblDíasfestivos[[#This Row],[DÍA]]&amp;tblDíasfestivos[[#This Row],[Comunidad]]</f>
        <v>45735Región de Murcia</v>
      </c>
      <c r="H226" s="34"/>
      <c r="I226" s="86"/>
      <c r="J226" s="78"/>
      <c r="K226" s="76"/>
      <c r="L226" s="77"/>
      <c r="N226"/>
    </row>
    <row r="227" spans="2:14" x14ac:dyDescent="0.3">
      <c r="B227" s="34">
        <v>45764</v>
      </c>
      <c r="C227" s="1" t="s">
        <v>28</v>
      </c>
      <c r="D227" s="1" t="s">
        <v>44</v>
      </c>
      <c r="E227" s="26">
        <f>IFERROR(WEEKDAY(tblDíasfestivos[[#This Row],[DÍA]],IF(InicioDeLaSemana="Lunes",2,1)),0)</f>
        <v>4</v>
      </c>
      <c r="F227" s="26" t="str">
        <f>tblDíasfestivos[[#This Row],[DÍA]]&amp;tblDíasfestivos[[#This Row],[Comunidad]]</f>
        <v>45764Región de Murcia</v>
      </c>
      <c r="I227" s="86"/>
      <c r="J227" s="78"/>
      <c r="K227" s="76"/>
      <c r="L227" s="77"/>
      <c r="N227"/>
    </row>
    <row r="228" spans="2:14" x14ac:dyDescent="0.3">
      <c r="B228" s="34">
        <v>45765</v>
      </c>
      <c r="C228" s="1" t="s">
        <v>29</v>
      </c>
      <c r="D228" s="1" t="s">
        <v>44</v>
      </c>
      <c r="E228" s="26">
        <f>IFERROR(WEEKDAY(tblDíasfestivos[[#This Row],[DÍA]],IF(InicioDeLaSemana="Lunes",2,1)),0)</f>
        <v>5</v>
      </c>
      <c r="F228" s="26" t="str">
        <f>tblDíasfestivos[[#This Row],[DÍA]]&amp;tblDíasfestivos[[#This Row],[Comunidad]]</f>
        <v>45765Región de Murcia</v>
      </c>
      <c r="I228" s="86"/>
      <c r="J228" s="78"/>
      <c r="K228" s="76"/>
      <c r="L228" s="77"/>
      <c r="N228"/>
    </row>
    <row r="229" spans="2:14" x14ac:dyDescent="0.3">
      <c r="B229" s="34">
        <v>45778</v>
      </c>
      <c r="C229" s="1" t="s">
        <v>30</v>
      </c>
      <c r="D229" s="1" t="s">
        <v>44</v>
      </c>
      <c r="E229" s="26">
        <f>IFERROR(WEEKDAY(tblDíasfestivos[[#This Row],[DÍA]],IF(InicioDeLaSemana="Lunes",2,1)),0)</f>
        <v>4</v>
      </c>
      <c r="F229" s="26" t="str">
        <f>tblDíasfestivos[[#This Row],[DÍA]]&amp;tblDíasfestivos[[#This Row],[Comunidad]]</f>
        <v>45778Región de Murcia</v>
      </c>
      <c r="I229" s="86"/>
      <c r="J229" s="78"/>
      <c r="K229" s="76"/>
      <c r="L229" s="77"/>
      <c r="N229"/>
    </row>
    <row r="230" spans="2:14" x14ac:dyDescent="0.3">
      <c r="B230" s="34">
        <v>45817</v>
      </c>
      <c r="C230" s="1" t="s">
        <v>66</v>
      </c>
      <c r="D230" s="1" t="s">
        <v>44</v>
      </c>
      <c r="E230" s="26">
        <f>IFERROR(WEEKDAY(tblDíasfestivos[[#This Row],[DÍA]],IF(InicioDeLaSemana="Lunes",2,1)),0)</f>
        <v>1</v>
      </c>
      <c r="F230" s="26" t="str">
        <f>tblDíasfestivos[[#This Row],[DÍA]]&amp;tblDíasfestivos[[#This Row],[Comunidad]]</f>
        <v>45817Región de Murcia</v>
      </c>
      <c r="I230" s="86"/>
      <c r="J230" s="78"/>
      <c r="K230" s="76"/>
      <c r="L230" s="77"/>
      <c r="N230"/>
    </row>
    <row r="231" spans="2:14" x14ac:dyDescent="0.3">
      <c r="B231" s="34">
        <v>45884</v>
      </c>
      <c r="C231" s="1" t="s">
        <v>31</v>
      </c>
      <c r="D231" s="1" t="s">
        <v>44</v>
      </c>
      <c r="E231" s="26">
        <f>IFERROR(WEEKDAY(tblDíasfestivos[[#This Row],[DÍA]],IF(InicioDeLaSemana="Lunes",2,1)),0)</f>
        <v>5</v>
      </c>
      <c r="F231" s="26" t="str">
        <f>tblDíasfestivos[[#This Row],[DÍA]]&amp;tblDíasfestivos[[#This Row],[Comunidad]]</f>
        <v>45884Región de Murcia</v>
      </c>
      <c r="I231" s="86"/>
      <c r="J231" s="78"/>
      <c r="K231" s="76"/>
      <c r="L231" s="77"/>
      <c r="N231"/>
    </row>
    <row r="232" spans="2:14" x14ac:dyDescent="0.3">
      <c r="B232" s="34">
        <v>45962</v>
      </c>
      <c r="C232" s="1" t="s">
        <v>32</v>
      </c>
      <c r="D232" s="1" t="s">
        <v>44</v>
      </c>
      <c r="E232" s="26">
        <f>IFERROR(WEEKDAY(tblDíasfestivos[[#This Row],[DÍA]],IF(InicioDeLaSemana="Lunes",2,1)),0)</f>
        <v>6</v>
      </c>
      <c r="F232" s="26" t="str">
        <f>tblDíasfestivos[[#This Row],[DÍA]]&amp;tblDíasfestivos[[#This Row],[Comunidad]]</f>
        <v>45962Región de Murcia</v>
      </c>
      <c r="I232" s="86"/>
      <c r="J232" s="78"/>
      <c r="K232" s="76"/>
      <c r="L232" s="77"/>
      <c r="N232"/>
    </row>
    <row r="233" spans="2:14" x14ac:dyDescent="0.3">
      <c r="B233" s="34">
        <v>45997</v>
      </c>
      <c r="C233" s="1" t="s">
        <v>33</v>
      </c>
      <c r="D233" s="1" t="s">
        <v>44</v>
      </c>
      <c r="E233" s="26">
        <f>IFERROR(WEEKDAY(tblDíasfestivos[[#This Row],[DÍA]],IF(InicioDeLaSemana="Lunes",2,1)),0)</f>
        <v>6</v>
      </c>
      <c r="F233" s="26" t="str">
        <f>tblDíasfestivos[[#This Row],[DÍA]]&amp;tblDíasfestivos[[#This Row],[Comunidad]]</f>
        <v>45997Región de Murcia</v>
      </c>
      <c r="I233" s="86"/>
      <c r="J233" s="78"/>
      <c r="K233" s="76"/>
      <c r="L233" s="77"/>
      <c r="N233"/>
    </row>
    <row r="234" spans="2:14" ht="15.75" thickBot="1" x14ac:dyDescent="0.35">
      <c r="B234" s="34">
        <v>45999</v>
      </c>
      <c r="C234" s="1" t="s">
        <v>49</v>
      </c>
      <c r="D234" s="1" t="s">
        <v>44</v>
      </c>
      <c r="E234" s="26">
        <f>IFERROR(WEEKDAY(tblDíasfestivos[[#This Row],[DÍA]],IF(InicioDeLaSemana="Lunes",2,1)),0)</f>
        <v>1</v>
      </c>
      <c r="F234" s="26" t="str">
        <f>tblDíasfestivos[[#This Row],[DÍA]]&amp;tblDíasfestivos[[#This Row],[Comunidad]]</f>
        <v>45999Región de Murcia</v>
      </c>
      <c r="I234" s="87"/>
      <c r="J234" s="79"/>
      <c r="K234" s="80"/>
      <c r="L234" s="81"/>
      <c r="N234"/>
    </row>
    <row r="235" spans="2:14" x14ac:dyDescent="0.3">
      <c r="B235" s="34">
        <v>46016</v>
      </c>
      <c r="C235" s="1" t="s">
        <v>5</v>
      </c>
      <c r="D235" s="1" t="s">
        <v>44</v>
      </c>
      <c r="E235" s="26">
        <f>IFERROR(WEEKDAY(tblDíasfestivos[[#This Row],[DÍA]],IF(InicioDeLaSemana="Lunes",2,1)),0)</f>
        <v>4</v>
      </c>
      <c r="F235" s="26" t="str">
        <f>tblDíasfestivos[[#This Row],[DÍA]]&amp;tblDíasfestivos[[#This Row],[Comunidad]]</f>
        <v>46016Región de Murcia</v>
      </c>
      <c r="N235"/>
    </row>
  </sheetData>
  <mergeCells count="38">
    <mergeCell ref="I53:I64"/>
    <mergeCell ref="J17:L28"/>
    <mergeCell ref="J29:L40"/>
    <mergeCell ref="J41:L52"/>
    <mergeCell ref="J5:L16"/>
    <mergeCell ref="I5:I16"/>
    <mergeCell ref="I17:I28"/>
    <mergeCell ref="I29:I40"/>
    <mergeCell ref="I41:I52"/>
    <mergeCell ref="J53:L64"/>
    <mergeCell ref="I65:I76"/>
    <mergeCell ref="I77:I88"/>
    <mergeCell ref="I89:I101"/>
    <mergeCell ref="I102:I113"/>
    <mergeCell ref="I114:I125"/>
    <mergeCell ref="I126:I137"/>
    <mergeCell ref="J199:L210"/>
    <mergeCell ref="J211:L222"/>
    <mergeCell ref="J223:L234"/>
    <mergeCell ref="J187:L198"/>
    <mergeCell ref="I211:I222"/>
    <mergeCell ref="I223:I234"/>
    <mergeCell ref="I138:I149"/>
    <mergeCell ref="I150:I162"/>
    <mergeCell ref="I163:I174"/>
    <mergeCell ref="I175:I186"/>
    <mergeCell ref="I187:I198"/>
    <mergeCell ref="I199:I210"/>
    <mergeCell ref="J175:L186"/>
    <mergeCell ref="J65:L76"/>
    <mergeCell ref="J77:L88"/>
    <mergeCell ref="J102:L113"/>
    <mergeCell ref="J89:L101"/>
    <mergeCell ref="J163:L174"/>
    <mergeCell ref="J150:L162"/>
    <mergeCell ref="J138:L149"/>
    <mergeCell ref="J126:L137"/>
    <mergeCell ref="J114:L125"/>
  </mergeCells>
  <printOptions horizontalCentered="1"/>
  <pageMargins left="0.4" right="0.4" top="0.4" bottom="0.4" header="0.3" footer="0.3"/>
  <pageSetup paperSize="9" scale="9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18</vt:i4>
      </vt:variant>
    </vt:vector>
  </HeadingPairs>
  <TitlesOfParts>
    <vt:vector size="19" baseType="lpstr">
      <vt:lpstr>Calendario</vt:lpstr>
      <vt:lpstr>Abril!Área_de_impresión</vt:lpstr>
      <vt:lpstr>Agosto!Área_de_impresión</vt:lpstr>
      <vt:lpstr>Calendario!Área_de_impresión</vt:lpstr>
      <vt:lpstr>Diciembre!Área_de_impresión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  <vt:lpstr>Noviembre!Área_de_impresión</vt:lpstr>
      <vt:lpstr>Octubre!Área_de_impresión</vt:lpstr>
      <vt:lpstr>Septiembre!Área_de_impresión</vt:lpstr>
      <vt:lpstr>CalYear</vt:lpstr>
      <vt:lpstr>InicioDeLaSemana</vt:lpstr>
      <vt:lpstr>MostrarDíasFestivos</vt:lpstr>
      <vt:lpstr>MostrarFestivosObservados</vt:lpstr>
      <vt:lpstr>Observado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Conxita Solé</dc:creator>
  <cp:lastModifiedBy>Conxita Solé</cp:lastModifiedBy>
  <cp:lastPrinted>2024-10-25T14:02:21Z</cp:lastPrinted>
  <dcterms:created xsi:type="dcterms:W3CDTF">2017-11-29T09:17:50Z</dcterms:created>
  <dcterms:modified xsi:type="dcterms:W3CDTF">2024-11-10T19:29:53Z</dcterms:modified>
  <cp:version/>
</cp:coreProperties>
</file>